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HN - Dạy học\CBQ_2022-2023\ĐỘI - SAO ĐỎ\"/>
    </mc:Choice>
  </mc:AlternateContent>
  <bookViews>
    <workbookView xWindow="0" yWindow="0" windowWidth="23040" windowHeight="8904" activeTab="4"/>
  </bookViews>
  <sheets>
    <sheet name="Tuần 09" sheetId="1" r:id="rId1"/>
    <sheet name="Tuần 10" sheetId="2" r:id="rId2"/>
    <sheet name="Tuần 11" sheetId="3" r:id="rId3"/>
    <sheet name="Tuần 12" sheetId="4" r:id="rId4"/>
    <sheet name="TK THÁNG 11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6" l="1"/>
  <c r="I20" i="4" l="1"/>
  <c r="I22" i="4"/>
  <c r="I25" i="4"/>
  <c r="I26" i="4"/>
  <c r="I27" i="4"/>
  <c r="I30" i="4"/>
  <c r="I21" i="4"/>
  <c r="I29" i="4"/>
  <c r="I17" i="4"/>
  <c r="I19" i="4"/>
  <c r="I23" i="4"/>
  <c r="I28" i="4"/>
  <c r="I31" i="4"/>
  <c r="I33" i="4"/>
  <c r="I24" i="4"/>
  <c r="I32" i="4"/>
  <c r="I34" i="4"/>
  <c r="K9" i="3"/>
  <c r="K10" i="3"/>
  <c r="K11" i="3"/>
  <c r="K12" i="3"/>
  <c r="K13" i="3"/>
  <c r="K14" i="3"/>
  <c r="K15" i="3"/>
  <c r="K8" i="3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W27" i="6"/>
  <c r="W34" i="6"/>
  <c r="W33" i="6"/>
  <c r="W32" i="6"/>
  <c r="W31" i="6"/>
  <c r="W30" i="6"/>
  <c r="W29" i="6"/>
  <c r="W28" i="6"/>
  <c r="W26" i="6"/>
  <c r="W25" i="6"/>
  <c r="W24" i="6"/>
  <c r="W23" i="6"/>
  <c r="W22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I9" i="4" l="1"/>
  <c r="I10" i="4"/>
  <c r="I11" i="4"/>
  <c r="I12" i="4"/>
  <c r="I13" i="4"/>
  <c r="I14" i="4"/>
  <c r="I15" i="4"/>
  <c r="K9" i="2" l="1"/>
  <c r="K10" i="2"/>
  <c r="K11" i="2"/>
  <c r="K12" i="2"/>
  <c r="K13" i="2"/>
  <c r="K14" i="2"/>
  <c r="K15" i="2"/>
  <c r="K8" i="2"/>
  <c r="K9" i="1" l="1"/>
  <c r="K10" i="1"/>
  <c r="K11" i="1"/>
  <c r="K12" i="1"/>
  <c r="K13" i="1"/>
  <c r="K14" i="1"/>
  <c r="K15" i="1"/>
  <c r="K8" i="1"/>
  <c r="H34" i="6" l="1"/>
  <c r="J34" i="6" s="1"/>
  <c r="H33" i="6"/>
  <c r="J33" i="6" s="1"/>
  <c r="H32" i="6"/>
  <c r="J32" i="6" s="1"/>
  <c r="H31" i="6"/>
  <c r="J31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H14" i="6"/>
  <c r="J14" i="6" s="1"/>
  <c r="H13" i="6"/>
  <c r="J13" i="6" s="1"/>
  <c r="H12" i="6"/>
  <c r="J12" i="6" s="1"/>
  <c r="H11" i="6"/>
  <c r="J11" i="6" s="1"/>
  <c r="H10" i="6"/>
  <c r="J10" i="6" s="1"/>
  <c r="H9" i="6"/>
  <c r="J9" i="6" s="1"/>
  <c r="H8" i="6"/>
  <c r="J8" i="6" s="1"/>
  <c r="I18" i="4"/>
  <c r="I16" i="4"/>
  <c r="I8" i="4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K20" i="4" l="1"/>
  <c r="K25" i="4"/>
  <c r="K30" i="4"/>
  <c r="K22" i="4"/>
  <c r="K27" i="4"/>
  <c r="K16" i="4"/>
  <c r="K18" i="4"/>
  <c r="K8" i="4"/>
  <c r="K15" i="4"/>
  <c r="K14" i="4"/>
  <c r="K13" i="4"/>
  <c r="K12" i="4"/>
  <c r="K11" i="4"/>
  <c r="K10" i="4"/>
  <c r="K9" i="4"/>
  <c r="K21" i="3"/>
  <c r="K23" i="3"/>
  <c r="K16" i="3"/>
  <c r="K25" i="3"/>
  <c r="K26" i="3"/>
  <c r="K34" i="3"/>
  <c r="K22" i="3"/>
  <c r="K24" i="3"/>
  <c r="K17" i="3"/>
  <c r="K18" i="3"/>
  <c r="K19" i="3"/>
  <c r="K20" i="3"/>
  <c r="K28" i="3"/>
  <c r="K30" i="3"/>
  <c r="K31" i="3"/>
  <c r="K32" i="3"/>
  <c r="K33" i="3"/>
  <c r="K23" i="2"/>
  <c r="K31" i="2"/>
  <c r="K24" i="2"/>
  <c r="K25" i="2"/>
  <c r="K18" i="2"/>
  <c r="K27" i="2"/>
  <c r="K33" i="2"/>
  <c r="K26" i="2"/>
  <c r="K34" i="2"/>
  <c r="K20" i="2"/>
  <c r="K28" i="2"/>
  <c r="K29" i="2"/>
  <c r="K17" i="2"/>
  <c r="K16" i="1"/>
  <c r="K17" i="1"/>
  <c r="K25" i="1"/>
  <c r="K18" i="1"/>
  <c r="K26" i="1"/>
  <c r="K19" i="1"/>
  <c r="K27" i="1"/>
  <c r="K28" i="1"/>
  <c r="K29" i="1"/>
  <c r="K30" i="1"/>
  <c r="K20" i="1"/>
  <c r="K21" i="1"/>
  <c r="K22" i="1"/>
  <c r="K23" i="1"/>
  <c r="K32" i="1"/>
  <c r="K33" i="1"/>
</calcChain>
</file>

<file path=xl/sharedStrings.xml><?xml version="1.0" encoding="utf-8"?>
<sst xmlns="http://schemas.openxmlformats.org/spreadsheetml/2006/main" count="455" uniqueCount="94">
  <si>
    <t>ĐỘI TNTP HỒ CHÍ MINH</t>
  </si>
  <si>
    <t>LIÊN ĐỘI THCS CAO BÁ QUÁT</t>
  </si>
  <si>
    <t>Khối lớp</t>
  </si>
  <si>
    <t>STT</t>
  </si>
  <si>
    <t>Lớp</t>
  </si>
  <si>
    <t>Điểm thi đua</t>
  </si>
  <si>
    <t>Điểm TB</t>
  </si>
  <si>
    <t xml:space="preserve">Xếp loại </t>
  </si>
  <si>
    <t>Xếp thứ</t>
  </si>
  <si>
    <t>Tiến bộ</t>
  </si>
  <si>
    <t>Đi xuống</t>
  </si>
  <si>
    <t>A. Nề nếp</t>
  </si>
  <si>
    <t>B. Học tập</t>
  </si>
  <si>
    <t>C. Chuyên cần</t>
  </si>
  <si>
    <t>D. CTMN</t>
  </si>
  <si>
    <t>E. TH pháp luật</t>
  </si>
  <si>
    <t>Khối lớp chọn</t>
  </si>
  <si>
    <t>6A1</t>
  </si>
  <si>
    <t>6A2</t>
  </si>
  <si>
    <t>7A1</t>
  </si>
  <si>
    <t>7A2</t>
  </si>
  <si>
    <t>8A1</t>
  </si>
  <si>
    <t>8A2</t>
  </si>
  <si>
    <t>9A1</t>
  </si>
  <si>
    <t>9A2</t>
  </si>
  <si>
    <t>Khối lớp thường</t>
  </si>
  <si>
    <t>6A3</t>
  </si>
  <si>
    <t>6A4</t>
  </si>
  <si>
    <t>6A5</t>
  </si>
  <si>
    <t>6A6</t>
  </si>
  <si>
    <t>6A7</t>
  </si>
  <si>
    <t>7A3</t>
  </si>
  <si>
    <t>7A4</t>
  </si>
  <si>
    <t>7A5</t>
  </si>
  <si>
    <t>7A6</t>
  </si>
  <si>
    <t>8A3</t>
  </si>
  <si>
    <t>8A4</t>
  </si>
  <si>
    <t>8A5</t>
  </si>
  <si>
    <t>8A6</t>
  </si>
  <si>
    <t>8A7</t>
  </si>
  <si>
    <t>8A8</t>
  </si>
  <si>
    <t>9A3</t>
  </si>
  <si>
    <t>9A4</t>
  </si>
  <si>
    <t>9A5</t>
  </si>
  <si>
    <t>9A6</t>
  </si>
  <si>
    <t>XS: 20</t>
  </si>
  <si>
    <t xml:space="preserve">Khen: </t>
  </si>
  <si>
    <t xml:space="preserve">Tổng phụ trách
</t>
  </si>
  <si>
    <t>Tốt: 6</t>
  </si>
  <si>
    <t>Phê bình:</t>
  </si>
  <si>
    <t>Khá: 0</t>
  </si>
  <si>
    <t>TB: 1</t>
  </si>
  <si>
    <t>Yếu: 0</t>
  </si>
  <si>
    <t>Tổng: 27</t>
  </si>
  <si>
    <t xml:space="preserve">DƯƠNG HỒNG NHUNG </t>
  </si>
  <si>
    <t>KẾT QUẢ THI ĐUA NỀ NẾP TUẦN 09 (29/10/2022 - 04/11/2022)</t>
  </si>
  <si>
    <t>KẾT QUẢ THI ĐUA NỀ NẾP TUẦN 10 (05/11/2022 - 11/11/2022)</t>
  </si>
  <si>
    <t>KẾT QUẢ THI ĐUA NỀ NẾP TUẦN 11 (12/11/2022 - 18/11/2022)</t>
  </si>
  <si>
    <t>KẾT QUẢ THI ĐUA NỀ NẾP TUẦN 12 (19/11/2022 - 25/11/2022)</t>
  </si>
  <si>
    <t>Điểm cộng</t>
  </si>
  <si>
    <t>Tổng điểm</t>
  </si>
  <si>
    <t>Xếp loại</t>
  </si>
  <si>
    <t>Điểm bài viết</t>
  </si>
  <si>
    <t>Tổng</t>
  </si>
  <si>
    <t>XS: 23</t>
  </si>
  <si>
    <t>Tốt: 2</t>
  </si>
  <si>
    <t xml:space="preserve">Phê bình: </t>
  </si>
  <si>
    <t>Khá: 2</t>
  </si>
  <si>
    <t>TB: 0</t>
  </si>
  <si>
    <t>Điểm mua tăm</t>
  </si>
  <si>
    <t>Thi đua tuần 12</t>
  </si>
  <si>
    <t>Thi đua tuần 11</t>
  </si>
  <si>
    <t>Thi đua tuần 10</t>
  </si>
  <si>
    <t>Thi đua tuần 09</t>
  </si>
  <si>
    <t>Điểm ủng hộ vở, sách, bút</t>
  </si>
  <si>
    <t>Điểm ủng hộ chương trình địa chỉ đỏ</t>
  </si>
  <si>
    <t>XS</t>
  </si>
  <si>
    <t>T</t>
  </si>
  <si>
    <t>K</t>
  </si>
  <si>
    <t>XS: 21</t>
  </si>
  <si>
    <t>Tốt: 5</t>
  </si>
  <si>
    <t>Khá: 1</t>
  </si>
  <si>
    <t>Tốt: 1</t>
  </si>
  <si>
    <t>XS: 25</t>
  </si>
  <si>
    <t>TB</t>
  </si>
  <si>
    <t>Y</t>
  </si>
  <si>
    <t>Điểm thi phong trào văn nghệ 20/11</t>
  </si>
  <si>
    <t>Điểm thi tập san</t>
  </si>
  <si>
    <t>Điểm CBQ Beloved</t>
  </si>
  <si>
    <t>Điểm cộng kéo co</t>
  </si>
  <si>
    <t>Điểm hoa điểm tốt</t>
  </si>
  <si>
    <t>Khá: 3</t>
  </si>
  <si>
    <t>Tốt: 3</t>
  </si>
  <si>
    <t>KẾT QUẢ THI ĐUA NỀ NẾP THÁNG 11 (29/10/2022 - 25/11/2022)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</si>
</sst>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R9" sqref="A1:XFD1048576"/>
    </sheetView>
  </sheetViews>
  <sheetFormatPr defaultRowHeight="14.4" x14ac:dyDescent="0.3"/>
  <cols>
    <col min="11" max="11" width="13.21875" customWidth="1"/>
  </cols>
  <sheetData>
    <row r="1" spans="1:14" x14ac:dyDescent="0.3">
      <c r="A1" s="50" t="s">
        <v>0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51" t="s">
        <v>1</v>
      </c>
      <c r="B2" s="51"/>
      <c r="C2" s="51"/>
      <c r="D2" s="5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52" t="s">
        <v>55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3" t="s">
        <v>2</v>
      </c>
      <c r="B6" s="55" t="s">
        <v>3</v>
      </c>
      <c r="C6" s="57" t="s">
        <v>4</v>
      </c>
      <c r="D6" s="57" t="s">
        <v>5</v>
      </c>
      <c r="E6" s="57"/>
      <c r="F6" s="57"/>
      <c r="G6" s="57"/>
      <c r="H6" s="57"/>
      <c r="I6" s="57" t="s">
        <v>6</v>
      </c>
      <c r="J6" s="57" t="s">
        <v>7</v>
      </c>
      <c r="K6" s="57" t="s">
        <v>8</v>
      </c>
      <c r="L6" s="68" t="s">
        <v>9</v>
      </c>
      <c r="M6" s="68" t="s">
        <v>10</v>
      </c>
      <c r="N6" s="70" t="s">
        <v>5</v>
      </c>
    </row>
    <row r="7" spans="1:14" ht="42" thickBot="1" x14ac:dyDescent="0.35">
      <c r="A7" s="54"/>
      <c r="B7" s="56"/>
      <c r="C7" s="58"/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58"/>
      <c r="J7" s="58"/>
      <c r="K7" s="58"/>
      <c r="L7" s="69"/>
      <c r="M7" s="69"/>
      <c r="N7" s="71"/>
    </row>
    <row r="8" spans="1:14" x14ac:dyDescent="0.3">
      <c r="A8" s="59" t="s">
        <v>16</v>
      </c>
      <c r="B8" s="4">
        <v>1</v>
      </c>
      <c r="C8" s="4" t="s">
        <v>17</v>
      </c>
      <c r="D8" s="4">
        <v>10</v>
      </c>
      <c r="E8" s="4">
        <v>10</v>
      </c>
      <c r="F8" s="4">
        <v>10</v>
      </c>
      <c r="G8" s="4"/>
      <c r="H8" s="4">
        <v>10</v>
      </c>
      <c r="I8" s="4">
        <f t="shared" ref="I8:I15" si="0">((D8*2)+E8+F8+H8)/5</f>
        <v>10</v>
      </c>
      <c r="J8" s="4" t="s">
        <v>76</v>
      </c>
      <c r="K8" s="4">
        <f>RANK(I8,$I$8:$I$15,0)</f>
        <v>1</v>
      </c>
      <c r="L8" s="4"/>
      <c r="M8" s="4"/>
      <c r="N8" s="5">
        <v>5</v>
      </c>
    </row>
    <row r="9" spans="1:14" x14ac:dyDescent="0.3">
      <c r="A9" s="60"/>
      <c r="B9" s="6">
        <v>2</v>
      </c>
      <c r="C9" s="6" t="s">
        <v>18</v>
      </c>
      <c r="D9" s="6">
        <v>9.9</v>
      </c>
      <c r="E9" s="6">
        <v>10</v>
      </c>
      <c r="F9" s="6">
        <v>10</v>
      </c>
      <c r="G9" s="6"/>
      <c r="H9" s="6">
        <v>10</v>
      </c>
      <c r="I9" s="6">
        <f t="shared" si="0"/>
        <v>9.9599999999999991</v>
      </c>
      <c r="J9" s="6" t="s">
        <v>76</v>
      </c>
      <c r="K9" s="6">
        <f t="shared" ref="K9:K15" si="1">RANK(I9,$I$8:$I$15,0)</f>
        <v>6</v>
      </c>
      <c r="L9" s="6"/>
      <c r="M9" s="6"/>
      <c r="N9" s="7">
        <v>5</v>
      </c>
    </row>
    <row r="10" spans="1:14" x14ac:dyDescent="0.3">
      <c r="A10" s="60"/>
      <c r="B10" s="6">
        <v>3</v>
      </c>
      <c r="C10" s="6" t="s">
        <v>19</v>
      </c>
      <c r="D10" s="6">
        <v>9.8000000000000007</v>
      </c>
      <c r="E10" s="6">
        <v>10</v>
      </c>
      <c r="F10" s="6">
        <v>10</v>
      </c>
      <c r="G10" s="6"/>
      <c r="H10" s="6">
        <v>10</v>
      </c>
      <c r="I10" s="6">
        <f t="shared" si="0"/>
        <v>9.92</v>
      </c>
      <c r="J10" s="6" t="s">
        <v>76</v>
      </c>
      <c r="K10" s="6">
        <f t="shared" si="1"/>
        <v>8</v>
      </c>
      <c r="L10" s="6"/>
      <c r="M10" s="6"/>
      <c r="N10" s="7">
        <v>5</v>
      </c>
    </row>
    <row r="11" spans="1:14" x14ac:dyDescent="0.3">
      <c r="A11" s="60"/>
      <c r="B11" s="6">
        <v>4</v>
      </c>
      <c r="C11" s="6" t="s">
        <v>20</v>
      </c>
      <c r="D11" s="6">
        <v>9.9</v>
      </c>
      <c r="E11" s="6">
        <v>10</v>
      </c>
      <c r="F11" s="6">
        <v>10</v>
      </c>
      <c r="G11" s="6"/>
      <c r="H11" s="6">
        <v>10</v>
      </c>
      <c r="I11" s="6">
        <f t="shared" si="0"/>
        <v>9.9599999999999991</v>
      </c>
      <c r="J11" s="6" t="s">
        <v>76</v>
      </c>
      <c r="K11" s="6">
        <f t="shared" si="1"/>
        <v>6</v>
      </c>
      <c r="L11" s="6"/>
      <c r="M11" s="6"/>
      <c r="N11" s="7">
        <v>5</v>
      </c>
    </row>
    <row r="12" spans="1:14" x14ac:dyDescent="0.3">
      <c r="A12" s="60"/>
      <c r="B12" s="6">
        <v>5</v>
      </c>
      <c r="C12" s="6" t="s">
        <v>21</v>
      </c>
      <c r="D12" s="6">
        <v>10</v>
      </c>
      <c r="E12" s="6">
        <v>10</v>
      </c>
      <c r="F12" s="6">
        <v>10</v>
      </c>
      <c r="G12" s="6"/>
      <c r="H12" s="6">
        <v>10</v>
      </c>
      <c r="I12" s="6">
        <f t="shared" si="0"/>
        <v>10</v>
      </c>
      <c r="J12" s="6" t="s">
        <v>76</v>
      </c>
      <c r="K12" s="6">
        <f t="shared" si="1"/>
        <v>1</v>
      </c>
      <c r="L12" s="6"/>
      <c r="M12" s="6"/>
      <c r="N12" s="7">
        <v>5</v>
      </c>
    </row>
    <row r="13" spans="1:14" x14ac:dyDescent="0.3">
      <c r="A13" s="60"/>
      <c r="B13" s="6">
        <v>6</v>
      </c>
      <c r="C13" s="6" t="s">
        <v>22</v>
      </c>
      <c r="D13" s="6">
        <v>10</v>
      </c>
      <c r="E13" s="6">
        <v>10</v>
      </c>
      <c r="F13" s="6">
        <v>10</v>
      </c>
      <c r="G13" s="6"/>
      <c r="H13" s="6">
        <v>10</v>
      </c>
      <c r="I13" s="6">
        <f t="shared" si="0"/>
        <v>10</v>
      </c>
      <c r="J13" s="6" t="s">
        <v>76</v>
      </c>
      <c r="K13" s="6">
        <f t="shared" si="1"/>
        <v>1</v>
      </c>
      <c r="L13" s="6"/>
      <c r="M13" s="6"/>
      <c r="N13" s="7">
        <v>5</v>
      </c>
    </row>
    <row r="14" spans="1:14" x14ac:dyDescent="0.3">
      <c r="A14" s="60"/>
      <c r="B14" s="6">
        <v>7</v>
      </c>
      <c r="C14" s="6" t="s">
        <v>23</v>
      </c>
      <c r="D14" s="6">
        <v>10</v>
      </c>
      <c r="E14" s="6">
        <v>10</v>
      </c>
      <c r="F14" s="6">
        <v>10</v>
      </c>
      <c r="G14" s="6"/>
      <c r="H14" s="6">
        <v>10</v>
      </c>
      <c r="I14" s="6">
        <f t="shared" si="0"/>
        <v>10</v>
      </c>
      <c r="J14" s="6" t="s">
        <v>76</v>
      </c>
      <c r="K14" s="6">
        <f t="shared" si="1"/>
        <v>1</v>
      </c>
      <c r="L14" s="6"/>
      <c r="M14" s="6"/>
      <c r="N14" s="7">
        <v>5</v>
      </c>
    </row>
    <row r="15" spans="1:14" ht="15" thickBot="1" x14ac:dyDescent="0.35">
      <c r="A15" s="61"/>
      <c r="B15" s="8">
        <v>8</v>
      </c>
      <c r="C15" s="8" t="s">
        <v>24</v>
      </c>
      <c r="D15" s="8">
        <v>10</v>
      </c>
      <c r="E15" s="8">
        <v>10</v>
      </c>
      <c r="F15" s="8">
        <v>10</v>
      </c>
      <c r="G15" s="8"/>
      <c r="H15" s="8">
        <v>10</v>
      </c>
      <c r="I15" s="8">
        <f t="shared" si="0"/>
        <v>10</v>
      </c>
      <c r="J15" s="8" t="s">
        <v>76</v>
      </c>
      <c r="K15" s="8">
        <f t="shared" si="1"/>
        <v>1</v>
      </c>
      <c r="L15" s="8"/>
      <c r="M15" s="8"/>
      <c r="N15" s="9">
        <v>5</v>
      </c>
    </row>
    <row r="16" spans="1:14" x14ac:dyDescent="0.3">
      <c r="A16" s="62" t="s">
        <v>25</v>
      </c>
      <c r="B16" s="21">
        <v>9</v>
      </c>
      <c r="C16" s="4" t="s">
        <v>26</v>
      </c>
      <c r="D16" s="4">
        <v>9.8000000000000007</v>
      </c>
      <c r="E16" s="4">
        <v>10</v>
      </c>
      <c r="F16" s="4">
        <v>10</v>
      </c>
      <c r="G16" s="4"/>
      <c r="H16" s="4">
        <v>10</v>
      </c>
      <c r="I16" s="4">
        <f t="shared" ref="I16:I34" si="2">((D16*2)+E16+F16+H16)/5</f>
        <v>9.92</v>
      </c>
      <c r="J16" s="4" t="s">
        <v>76</v>
      </c>
      <c r="K16" s="4">
        <f t="shared" ref="K16:K23" si="3">RANK(I16,$I$16:$I$34,0)</f>
        <v>7</v>
      </c>
      <c r="L16" s="4"/>
      <c r="M16" s="4"/>
      <c r="N16" s="5">
        <v>5</v>
      </c>
    </row>
    <row r="17" spans="1:14" x14ac:dyDescent="0.3">
      <c r="A17" s="63"/>
      <c r="B17" s="25">
        <v>10</v>
      </c>
      <c r="C17" s="6" t="s">
        <v>27</v>
      </c>
      <c r="D17" s="6">
        <v>10</v>
      </c>
      <c r="E17" s="6">
        <v>10</v>
      </c>
      <c r="F17" s="6">
        <v>10</v>
      </c>
      <c r="G17" s="6"/>
      <c r="H17" s="6">
        <v>10</v>
      </c>
      <c r="I17" s="6">
        <f t="shared" si="2"/>
        <v>10</v>
      </c>
      <c r="J17" s="6" t="s">
        <v>76</v>
      </c>
      <c r="K17" s="6">
        <f t="shared" si="3"/>
        <v>1</v>
      </c>
      <c r="L17" s="6"/>
      <c r="M17" s="6"/>
      <c r="N17" s="7">
        <v>5</v>
      </c>
    </row>
    <row r="18" spans="1:14" x14ac:dyDescent="0.3">
      <c r="A18" s="63"/>
      <c r="B18" s="25">
        <v>11</v>
      </c>
      <c r="C18" s="6" t="s">
        <v>28</v>
      </c>
      <c r="D18" s="6">
        <v>10</v>
      </c>
      <c r="E18" s="6">
        <v>10</v>
      </c>
      <c r="F18" s="6">
        <v>10</v>
      </c>
      <c r="G18" s="6"/>
      <c r="H18" s="6">
        <v>10</v>
      </c>
      <c r="I18" s="6">
        <f t="shared" si="2"/>
        <v>10</v>
      </c>
      <c r="J18" s="6" t="s">
        <v>76</v>
      </c>
      <c r="K18" s="6">
        <f t="shared" si="3"/>
        <v>1</v>
      </c>
      <c r="L18" s="6"/>
      <c r="M18" s="6"/>
      <c r="N18" s="7">
        <v>5</v>
      </c>
    </row>
    <row r="19" spans="1:14" x14ac:dyDescent="0.3">
      <c r="A19" s="63"/>
      <c r="B19" s="25">
        <v>12</v>
      </c>
      <c r="C19" s="6" t="s">
        <v>29</v>
      </c>
      <c r="D19" s="6">
        <v>9.68</v>
      </c>
      <c r="E19" s="6">
        <v>10</v>
      </c>
      <c r="F19" s="6">
        <v>10</v>
      </c>
      <c r="G19" s="6"/>
      <c r="H19" s="6">
        <v>9</v>
      </c>
      <c r="I19" s="6">
        <f t="shared" si="2"/>
        <v>9.6720000000000006</v>
      </c>
      <c r="J19" s="6" t="s">
        <v>76</v>
      </c>
      <c r="K19" s="6">
        <f t="shared" si="3"/>
        <v>14</v>
      </c>
      <c r="L19" s="6"/>
      <c r="M19" s="6"/>
      <c r="N19" s="7">
        <v>5</v>
      </c>
    </row>
    <row r="20" spans="1:14" x14ac:dyDescent="0.3">
      <c r="A20" s="63"/>
      <c r="B20" s="25">
        <v>13</v>
      </c>
      <c r="C20" s="6" t="s">
        <v>30</v>
      </c>
      <c r="D20" s="6">
        <v>9.8000000000000007</v>
      </c>
      <c r="E20" s="6">
        <v>10</v>
      </c>
      <c r="F20" s="6">
        <v>10</v>
      </c>
      <c r="G20" s="6"/>
      <c r="H20" s="6">
        <v>10</v>
      </c>
      <c r="I20" s="6">
        <f t="shared" si="2"/>
        <v>9.92</v>
      </c>
      <c r="J20" s="6" t="s">
        <v>76</v>
      </c>
      <c r="K20" s="6">
        <f t="shared" si="3"/>
        <v>7</v>
      </c>
      <c r="L20" s="6"/>
      <c r="M20" s="6"/>
      <c r="N20" s="7">
        <v>5</v>
      </c>
    </row>
    <row r="21" spans="1:14" x14ac:dyDescent="0.3">
      <c r="A21" s="63"/>
      <c r="B21" s="25">
        <v>14</v>
      </c>
      <c r="C21" s="6" t="s">
        <v>31</v>
      </c>
      <c r="D21" s="6">
        <v>9.375</v>
      </c>
      <c r="E21" s="6">
        <v>10</v>
      </c>
      <c r="F21" s="6">
        <v>10</v>
      </c>
      <c r="G21" s="6"/>
      <c r="H21" s="6">
        <v>10</v>
      </c>
      <c r="I21" s="6">
        <f t="shared" si="2"/>
        <v>9.75</v>
      </c>
      <c r="J21" s="6" t="s">
        <v>76</v>
      </c>
      <c r="K21" s="6">
        <f t="shared" si="3"/>
        <v>13</v>
      </c>
      <c r="L21" s="6"/>
      <c r="M21" s="6"/>
      <c r="N21" s="7">
        <v>5</v>
      </c>
    </row>
    <row r="22" spans="1:14" x14ac:dyDescent="0.3">
      <c r="A22" s="63"/>
      <c r="B22" s="25">
        <v>15</v>
      </c>
      <c r="C22" s="6" t="s">
        <v>32</v>
      </c>
      <c r="D22" s="6">
        <v>9.8000000000000007</v>
      </c>
      <c r="E22" s="6">
        <v>10</v>
      </c>
      <c r="F22" s="6">
        <v>10</v>
      </c>
      <c r="G22" s="6"/>
      <c r="H22" s="6">
        <v>10</v>
      </c>
      <c r="I22" s="6">
        <f t="shared" si="2"/>
        <v>9.92</v>
      </c>
      <c r="J22" s="6" t="s">
        <v>76</v>
      </c>
      <c r="K22" s="6">
        <f t="shared" si="3"/>
        <v>7</v>
      </c>
      <c r="L22" s="6"/>
      <c r="M22" s="6"/>
      <c r="N22" s="7">
        <v>5</v>
      </c>
    </row>
    <row r="23" spans="1:14" x14ac:dyDescent="0.3">
      <c r="A23" s="63"/>
      <c r="B23" s="25">
        <v>16</v>
      </c>
      <c r="C23" s="6" t="s">
        <v>33</v>
      </c>
      <c r="D23" s="6">
        <v>9.06</v>
      </c>
      <c r="E23" s="6">
        <v>10</v>
      </c>
      <c r="F23" s="6">
        <v>10</v>
      </c>
      <c r="G23" s="6"/>
      <c r="H23" s="6">
        <v>10</v>
      </c>
      <c r="I23" s="6">
        <f t="shared" si="2"/>
        <v>9.6240000000000006</v>
      </c>
      <c r="J23" s="6" t="s">
        <v>76</v>
      </c>
      <c r="K23" s="6">
        <f t="shared" si="3"/>
        <v>15</v>
      </c>
      <c r="L23" s="6"/>
      <c r="M23" s="6"/>
      <c r="N23" s="7">
        <v>5</v>
      </c>
    </row>
    <row r="24" spans="1:14" x14ac:dyDescent="0.3">
      <c r="A24" s="63"/>
      <c r="B24" s="25">
        <v>17</v>
      </c>
      <c r="C24" s="6" t="s">
        <v>34</v>
      </c>
      <c r="D24" s="6">
        <v>8.02</v>
      </c>
      <c r="E24" s="6">
        <v>9.6</v>
      </c>
      <c r="F24" s="6">
        <v>10</v>
      </c>
      <c r="G24" s="6"/>
      <c r="H24" s="6">
        <v>10</v>
      </c>
      <c r="I24" s="6">
        <f t="shared" si="2"/>
        <v>9.1280000000000001</v>
      </c>
      <c r="J24" s="6" t="s">
        <v>77</v>
      </c>
      <c r="K24" s="6">
        <v>17</v>
      </c>
      <c r="L24" s="6"/>
      <c r="M24" s="6"/>
      <c r="N24" s="7">
        <v>4</v>
      </c>
    </row>
    <row r="25" spans="1:14" x14ac:dyDescent="0.3">
      <c r="A25" s="63"/>
      <c r="B25" s="25">
        <v>18</v>
      </c>
      <c r="C25" s="6" t="s">
        <v>35</v>
      </c>
      <c r="D25" s="6">
        <v>10</v>
      </c>
      <c r="E25" s="6">
        <v>10</v>
      </c>
      <c r="F25" s="6">
        <v>10</v>
      </c>
      <c r="G25" s="6"/>
      <c r="H25" s="6">
        <v>10</v>
      </c>
      <c r="I25" s="6">
        <f t="shared" si="2"/>
        <v>10</v>
      </c>
      <c r="J25" s="6" t="s">
        <v>76</v>
      </c>
      <c r="K25" s="6">
        <f t="shared" ref="K25:K30" si="4">RANK(I25,$I$16:$I$34,0)</f>
        <v>1</v>
      </c>
      <c r="L25" s="6"/>
      <c r="M25" s="6"/>
      <c r="N25" s="7">
        <v>5</v>
      </c>
    </row>
    <row r="26" spans="1:14" x14ac:dyDescent="0.3">
      <c r="A26" s="63"/>
      <c r="B26" s="25">
        <v>19</v>
      </c>
      <c r="C26" s="6" t="s">
        <v>36</v>
      </c>
      <c r="D26" s="6">
        <v>10</v>
      </c>
      <c r="E26" s="6">
        <v>10</v>
      </c>
      <c r="F26" s="6">
        <v>10</v>
      </c>
      <c r="G26" s="6"/>
      <c r="H26" s="6">
        <v>10</v>
      </c>
      <c r="I26" s="6">
        <f t="shared" si="2"/>
        <v>10</v>
      </c>
      <c r="J26" s="6" t="s">
        <v>76</v>
      </c>
      <c r="K26" s="6">
        <f t="shared" si="4"/>
        <v>1</v>
      </c>
      <c r="L26" s="6"/>
      <c r="M26" s="6"/>
      <c r="N26" s="7">
        <v>5</v>
      </c>
    </row>
    <row r="27" spans="1:14" x14ac:dyDescent="0.3">
      <c r="A27" s="63"/>
      <c r="B27" s="25">
        <v>20</v>
      </c>
      <c r="C27" s="6" t="s">
        <v>37</v>
      </c>
      <c r="D27" s="6">
        <v>9.9</v>
      </c>
      <c r="E27" s="6">
        <v>10</v>
      </c>
      <c r="F27" s="6">
        <v>10</v>
      </c>
      <c r="G27" s="6"/>
      <c r="H27" s="6">
        <v>10</v>
      </c>
      <c r="I27" s="6">
        <f t="shared" si="2"/>
        <v>9.9599999999999991</v>
      </c>
      <c r="J27" s="6" t="s">
        <v>76</v>
      </c>
      <c r="K27" s="6">
        <f t="shared" si="4"/>
        <v>5</v>
      </c>
      <c r="L27" s="6"/>
      <c r="M27" s="6"/>
      <c r="N27" s="7">
        <v>5</v>
      </c>
    </row>
    <row r="28" spans="1:14" x14ac:dyDescent="0.3">
      <c r="A28" s="63"/>
      <c r="B28" s="25">
        <v>21</v>
      </c>
      <c r="C28" s="6" t="s">
        <v>38</v>
      </c>
      <c r="D28" s="6">
        <v>9.9</v>
      </c>
      <c r="E28" s="6">
        <v>10</v>
      </c>
      <c r="F28" s="6">
        <v>10</v>
      </c>
      <c r="G28" s="6"/>
      <c r="H28" s="6">
        <v>10</v>
      </c>
      <c r="I28" s="6">
        <f t="shared" si="2"/>
        <v>9.9599999999999991</v>
      </c>
      <c r="J28" s="6" t="s">
        <v>76</v>
      </c>
      <c r="K28" s="6">
        <f t="shared" si="4"/>
        <v>5</v>
      </c>
      <c r="L28" s="6"/>
      <c r="M28" s="6"/>
      <c r="N28" s="7">
        <v>5</v>
      </c>
    </row>
    <row r="29" spans="1:14" x14ac:dyDescent="0.3">
      <c r="A29" s="63"/>
      <c r="B29" s="25">
        <v>22</v>
      </c>
      <c r="C29" s="6" t="s">
        <v>39</v>
      </c>
      <c r="D29" s="6">
        <v>9.6999999999999993</v>
      </c>
      <c r="E29" s="6">
        <v>10</v>
      </c>
      <c r="F29" s="6">
        <v>10</v>
      </c>
      <c r="G29" s="6"/>
      <c r="H29" s="6">
        <v>10</v>
      </c>
      <c r="I29" s="6">
        <f t="shared" si="2"/>
        <v>9.879999999999999</v>
      </c>
      <c r="J29" s="6" t="s">
        <v>76</v>
      </c>
      <c r="K29" s="6">
        <f t="shared" si="4"/>
        <v>10</v>
      </c>
      <c r="L29" s="6"/>
      <c r="M29" s="6"/>
      <c r="N29" s="7">
        <v>5</v>
      </c>
    </row>
    <row r="30" spans="1:14" x14ac:dyDescent="0.3">
      <c r="A30" s="63"/>
      <c r="B30" s="25">
        <v>23</v>
      </c>
      <c r="C30" s="6" t="s">
        <v>40</v>
      </c>
      <c r="D30" s="6">
        <v>10</v>
      </c>
      <c r="E30" s="6">
        <v>10</v>
      </c>
      <c r="F30" s="6">
        <v>9</v>
      </c>
      <c r="G30" s="6"/>
      <c r="H30" s="6">
        <v>10</v>
      </c>
      <c r="I30" s="6">
        <f t="shared" si="2"/>
        <v>9.8000000000000007</v>
      </c>
      <c r="J30" s="6" t="s">
        <v>76</v>
      </c>
      <c r="K30" s="6">
        <f t="shared" si="4"/>
        <v>11</v>
      </c>
      <c r="L30" s="6"/>
      <c r="M30" s="6"/>
      <c r="N30" s="7">
        <v>5</v>
      </c>
    </row>
    <row r="31" spans="1:14" x14ac:dyDescent="0.3">
      <c r="A31" s="63"/>
      <c r="B31" s="25">
        <v>24</v>
      </c>
      <c r="C31" s="6" t="s">
        <v>41</v>
      </c>
      <c r="D31" s="6">
        <v>9.8000000000000007</v>
      </c>
      <c r="E31" s="6">
        <v>10</v>
      </c>
      <c r="F31" s="6">
        <v>7</v>
      </c>
      <c r="G31" s="6"/>
      <c r="H31" s="6">
        <v>10</v>
      </c>
      <c r="I31" s="6">
        <f t="shared" si="2"/>
        <v>9.32</v>
      </c>
      <c r="J31" s="6" t="s">
        <v>78</v>
      </c>
      <c r="K31" s="6">
        <v>18</v>
      </c>
      <c r="L31" s="6"/>
      <c r="M31" s="6"/>
      <c r="N31" s="7">
        <v>3</v>
      </c>
    </row>
    <row r="32" spans="1:14" x14ac:dyDescent="0.3">
      <c r="A32" s="63"/>
      <c r="B32" s="25">
        <v>25</v>
      </c>
      <c r="C32" s="6" t="s">
        <v>42</v>
      </c>
      <c r="D32" s="6">
        <v>8.9</v>
      </c>
      <c r="E32" s="6">
        <v>10</v>
      </c>
      <c r="F32" s="6">
        <v>10</v>
      </c>
      <c r="G32" s="6"/>
      <c r="H32" s="6">
        <v>10</v>
      </c>
      <c r="I32" s="6">
        <f t="shared" si="2"/>
        <v>9.5599999999999987</v>
      </c>
      <c r="J32" s="6" t="s">
        <v>77</v>
      </c>
      <c r="K32" s="6">
        <f>RANK(I32,$I$16:$I$34,0)</f>
        <v>16</v>
      </c>
      <c r="L32" s="6"/>
      <c r="M32" s="6"/>
      <c r="N32" s="7">
        <v>4</v>
      </c>
    </row>
    <row r="33" spans="1:14" x14ac:dyDescent="0.3">
      <c r="A33" s="63"/>
      <c r="B33" s="25">
        <v>26</v>
      </c>
      <c r="C33" s="6" t="s">
        <v>43</v>
      </c>
      <c r="D33" s="6">
        <v>10</v>
      </c>
      <c r="E33" s="6">
        <v>10</v>
      </c>
      <c r="F33" s="6">
        <v>9</v>
      </c>
      <c r="G33" s="6"/>
      <c r="H33" s="6">
        <v>10</v>
      </c>
      <c r="I33" s="6">
        <f t="shared" si="2"/>
        <v>9.8000000000000007</v>
      </c>
      <c r="J33" s="6" t="s">
        <v>76</v>
      </c>
      <c r="K33" s="6">
        <f>RANK(I33,$I$16:$I$34,0)</f>
        <v>11</v>
      </c>
      <c r="L33" s="6"/>
      <c r="M33" s="6"/>
      <c r="N33" s="7">
        <v>5</v>
      </c>
    </row>
    <row r="34" spans="1:14" ht="15" thickBot="1" x14ac:dyDescent="0.35">
      <c r="A34" s="64"/>
      <c r="B34" s="29">
        <v>27</v>
      </c>
      <c r="C34" s="10" t="s">
        <v>44</v>
      </c>
      <c r="D34" s="10">
        <v>9.89</v>
      </c>
      <c r="E34" s="10">
        <v>9.6</v>
      </c>
      <c r="F34" s="10">
        <v>7</v>
      </c>
      <c r="G34" s="10"/>
      <c r="H34" s="10">
        <v>10</v>
      </c>
      <c r="I34" s="10">
        <f t="shared" si="2"/>
        <v>9.2759999999999998</v>
      </c>
      <c r="J34" s="10" t="s">
        <v>78</v>
      </c>
      <c r="K34" s="10">
        <v>19</v>
      </c>
      <c r="L34" s="10"/>
      <c r="M34" s="10"/>
      <c r="N34" s="11">
        <v>3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2" t="s">
        <v>64</v>
      </c>
      <c r="B36" s="65"/>
      <c r="C36" s="65"/>
      <c r="D36" s="66" t="s">
        <v>46</v>
      </c>
      <c r="E36" s="66"/>
      <c r="F36" s="66"/>
      <c r="G36" s="66"/>
      <c r="H36" s="66"/>
      <c r="I36" s="66"/>
      <c r="J36" s="66"/>
      <c r="K36" s="67" t="s">
        <v>47</v>
      </c>
      <c r="L36" s="67"/>
      <c r="M36" s="67"/>
      <c r="N36" s="67"/>
    </row>
    <row r="37" spans="1:14" x14ac:dyDescent="0.3">
      <c r="A37" s="12" t="s">
        <v>65</v>
      </c>
      <c r="B37" s="65"/>
      <c r="C37" s="65"/>
      <c r="D37" s="66" t="s">
        <v>49</v>
      </c>
      <c r="E37" s="66"/>
      <c r="F37" s="66"/>
      <c r="G37" s="66"/>
      <c r="H37" s="66"/>
      <c r="I37" s="66"/>
      <c r="J37" s="66"/>
      <c r="K37" s="1"/>
      <c r="L37" s="1"/>
      <c r="M37" s="1"/>
      <c r="N37" s="1"/>
    </row>
    <row r="38" spans="1:14" x14ac:dyDescent="0.3">
      <c r="A38" s="12" t="s">
        <v>67</v>
      </c>
      <c r="B38" s="13"/>
      <c r="C38" s="13"/>
      <c r="D38" s="66"/>
      <c r="E38" s="66"/>
      <c r="F38" s="66"/>
      <c r="G38" s="66"/>
      <c r="H38" s="66"/>
      <c r="I38" s="66"/>
      <c r="J38" s="66"/>
      <c r="K38" s="1"/>
      <c r="L38" s="1"/>
      <c r="M38" s="1"/>
      <c r="N38" s="1"/>
    </row>
    <row r="39" spans="1:14" x14ac:dyDescent="0.3">
      <c r="A39" s="12" t="s">
        <v>68</v>
      </c>
      <c r="B39" s="13"/>
      <c r="C39" s="13"/>
      <c r="D39" s="66"/>
      <c r="E39" s="66"/>
      <c r="F39" s="66"/>
      <c r="G39" s="66"/>
      <c r="H39" s="66"/>
      <c r="I39" s="66"/>
      <c r="J39" s="66"/>
      <c r="K39" s="1"/>
      <c r="L39" s="1"/>
      <c r="M39" s="1"/>
      <c r="N39" s="1"/>
    </row>
    <row r="40" spans="1:14" x14ac:dyDescent="0.3">
      <c r="A40" s="12" t="s">
        <v>52</v>
      </c>
      <c r="B40" s="13"/>
      <c r="C40" s="13"/>
      <c r="D40" s="66"/>
      <c r="E40" s="66"/>
      <c r="F40" s="66"/>
      <c r="G40" s="66"/>
      <c r="H40" s="66"/>
      <c r="I40" s="66"/>
      <c r="J40" s="66"/>
      <c r="K40" s="1"/>
      <c r="L40" s="1"/>
      <c r="M40" s="1"/>
      <c r="N40" s="1"/>
    </row>
    <row r="41" spans="1:14" x14ac:dyDescent="0.3">
      <c r="A41" s="12" t="s">
        <v>53</v>
      </c>
      <c r="B41" s="14"/>
      <c r="C41" s="14"/>
      <c r="D41" s="66"/>
      <c r="E41" s="66"/>
      <c r="F41" s="66"/>
      <c r="G41" s="66"/>
      <c r="H41" s="66"/>
      <c r="I41" s="66"/>
      <c r="J41" s="66"/>
      <c r="K41" s="52" t="s">
        <v>54</v>
      </c>
      <c r="L41" s="52"/>
      <c r="M41" s="52"/>
      <c r="N41" s="52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Q15" sqref="Q15"/>
    </sheetView>
  </sheetViews>
  <sheetFormatPr defaultRowHeight="14.4" x14ac:dyDescent="0.3"/>
  <sheetData>
    <row r="1" spans="1:14" x14ac:dyDescent="0.3">
      <c r="A1" s="50" t="s">
        <v>0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51" t="s">
        <v>1</v>
      </c>
      <c r="B2" s="51"/>
      <c r="C2" s="51"/>
      <c r="D2" s="5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52" t="s">
        <v>56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3" t="s">
        <v>2</v>
      </c>
      <c r="B6" s="55" t="s">
        <v>3</v>
      </c>
      <c r="C6" s="57" t="s">
        <v>4</v>
      </c>
      <c r="D6" s="57" t="s">
        <v>5</v>
      </c>
      <c r="E6" s="57"/>
      <c r="F6" s="57"/>
      <c r="G6" s="57"/>
      <c r="H6" s="57"/>
      <c r="I6" s="57" t="s">
        <v>6</v>
      </c>
      <c r="J6" s="57" t="s">
        <v>7</v>
      </c>
      <c r="K6" s="57" t="s">
        <v>8</v>
      </c>
      <c r="L6" s="68" t="s">
        <v>9</v>
      </c>
      <c r="M6" s="68" t="s">
        <v>10</v>
      </c>
      <c r="N6" s="70" t="s">
        <v>5</v>
      </c>
    </row>
    <row r="7" spans="1:14" ht="42" thickBot="1" x14ac:dyDescent="0.35">
      <c r="A7" s="54"/>
      <c r="B7" s="56"/>
      <c r="C7" s="58"/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58"/>
      <c r="J7" s="58"/>
      <c r="K7" s="58"/>
      <c r="L7" s="69"/>
      <c r="M7" s="69"/>
      <c r="N7" s="71"/>
    </row>
    <row r="8" spans="1:14" x14ac:dyDescent="0.3">
      <c r="A8" s="59" t="s">
        <v>16</v>
      </c>
      <c r="B8" s="4">
        <v>1</v>
      </c>
      <c r="C8" s="4" t="s">
        <v>17</v>
      </c>
      <c r="D8" s="4">
        <v>10</v>
      </c>
      <c r="E8" s="4">
        <v>10</v>
      </c>
      <c r="F8" s="4">
        <v>10</v>
      </c>
      <c r="G8" s="4"/>
      <c r="H8" s="4">
        <v>10</v>
      </c>
      <c r="I8" s="4">
        <f t="shared" ref="I8:I15" si="0">((D8*2)+E8+F8+H8)/5</f>
        <v>10</v>
      </c>
      <c r="J8" s="4" t="s">
        <v>76</v>
      </c>
      <c r="K8" s="4">
        <f>RANK(I8,$I$8:$I$15,0)</f>
        <v>1</v>
      </c>
      <c r="L8" s="4"/>
      <c r="M8" s="4"/>
      <c r="N8" s="5">
        <v>5</v>
      </c>
    </row>
    <row r="9" spans="1:14" x14ac:dyDescent="0.3">
      <c r="A9" s="60"/>
      <c r="B9" s="6">
        <v>2</v>
      </c>
      <c r="C9" s="6" t="s">
        <v>18</v>
      </c>
      <c r="D9" s="6">
        <v>10</v>
      </c>
      <c r="E9" s="6">
        <v>10</v>
      </c>
      <c r="F9" s="6">
        <v>10</v>
      </c>
      <c r="G9" s="6"/>
      <c r="H9" s="6">
        <v>10</v>
      </c>
      <c r="I9" s="6">
        <f t="shared" si="0"/>
        <v>10</v>
      </c>
      <c r="J9" s="6" t="s">
        <v>76</v>
      </c>
      <c r="K9" s="6">
        <f t="shared" ref="K9:K15" si="1">RANK(I9,$I$8:$I$15,0)</f>
        <v>1</v>
      </c>
      <c r="L9" s="6"/>
      <c r="M9" s="6"/>
      <c r="N9" s="7">
        <v>5</v>
      </c>
    </row>
    <row r="10" spans="1:14" x14ac:dyDescent="0.3">
      <c r="A10" s="60"/>
      <c r="B10" s="6">
        <v>3</v>
      </c>
      <c r="C10" s="6" t="s">
        <v>19</v>
      </c>
      <c r="D10" s="6">
        <v>9.75</v>
      </c>
      <c r="E10" s="6">
        <v>10</v>
      </c>
      <c r="F10" s="6">
        <v>9</v>
      </c>
      <c r="G10" s="6"/>
      <c r="H10" s="6">
        <v>10</v>
      </c>
      <c r="I10" s="6">
        <f t="shared" si="0"/>
        <v>9.6999999999999993</v>
      </c>
      <c r="J10" s="6" t="s">
        <v>76</v>
      </c>
      <c r="K10" s="6">
        <f t="shared" si="1"/>
        <v>7</v>
      </c>
      <c r="L10" s="6"/>
      <c r="M10" s="6"/>
      <c r="N10" s="7">
        <v>5</v>
      </c>
    </row>
    <row r="11" spans="1:14" x14ac:dyDescent="0.3">
      <c r="A11" s="60"/>
      <c r="B11" s="6">
        <v>4</v>
      </c>
      <c r="C11" s="6" t="s">
        <v>20</v>
      </c>
      <c r="D11" s="6">
        <v>10</v>
      </c>
      <c r="E11" s="6">
        <v>10</v>
      </c>
      <c r="F11" s="6">
        <v>10</v>
      </c>
      <c r="G11" s="6"/>
      <c r="H11" s="6">
        <v>10</v>
      </c>
      <c r="I11" s="6">
        <f t="shared" si="0"/>
        <v>10</v>
      </c>
      <c r="J11" s="6" t="s">
        <v>76</v>
      </c>
      <c r="K11" s="6">
        <f t="shared" si="1"/>
        <v>1</v>
      </c>
      <c r="L11" s="6"/>
      <c r="M11" s="6"/>
      <c r="N11" s="7">
        <v>5</v>
      </c>
    </row>
    <row r="12" spans="1:14" x14ac:dyDescent="0.3">
      <c r="A12" s="60"/>
      <c r="B12" s="6">
        <v>5</v>
      </c>
      <c r="C12" s="6" t="s">
        <v>21</v>
      </c>
      <c r="D12" s="6">
        <v>10</v>
      </c>
      <c r="E12" s="6">
        <v>10</v>
      </c>
      <c r="F12" s="6">
        <v>10</v>
      </c>
      <c r="G12" s="6"/>
      <c r="H12" s="6">
        <v>10</v>
      </c>
      <c r="I12" s="6">
        <f t="shared" si="0"/>
        <v>10</v>
      </c>
      <c r="J12" s="6" t="s">
        <v>76</v>
      </c>
      <c r="K12" s="6">
        <f t="shared" si="1"/>
        <v>1</v>
      </c>
      <c r="L12" s="6"/>
      <c r="M12" s="6"/>
      <c r="N12" s="7">
        <v>5</v>
      </c>
    </row>
    <row r="13" spans="1:14" x14ac:dyDescent="0.3">
      <c r="A13" s="60"/>
      <c r="B13" s="6">
        <v>6</v>
      </c>
      <c r="C13" s="6" t="s">
        <v>22</v>
      </c>
      <c r="D13" s="6">
        <v>10</v>
      </c>
      <c r="E13" s="6">
        <v>10</v>
      </c>
      <c r="F13" s="6">
        <v>9</v>
      </c>
      <c r="G13" s="6"/>
      <c r="H13" s="6">
        <v>10</v>
      </c>
      <c r="I13" s="6">
        <f t="shared" si="0"/>
        <v>9.8000000000000007</v>
      </c>
      <c r="J13" s="6" t="s">
        <v>76</v>
      </c>
      <c r="K13" s="6">
        <f t="shared" si="1"/>
        <v>5</v>
      </c>
      <c r="L13" s="6"/>
      <c r="M13" s="6"/>
      <c r="N13" s="7">
        <v>5</v>
      </c>
    </row>
    <row r="14" spans="1:14" x14ac:dyDescent="0.3">
      <c r="A14" s="60"/>
      <c r="B14" s="6">
        <v>7</v>
      </c>
      <c r="C14" s="6" t="s">
        <v>23</v>
      </c>
      <c r="D14" s="6">
        <v>10</v>
      </c>
      <c r="E14" s="6">
        <v>10</v>
      </c>
      <c r="F14" s="6">
        <v>8</v>
      </c>
      <c r="G14" s="6"/>
      <c r="H14" s="6">
        <v>10</v>
      </c>
      <c r="I14" s="6">
        <f t="shared" si="0"/>
        <v>9.6</v>
      </c>
      <c r="J14" s="6" t="s">
        <v>77</v>
      </c>
      <c r="K14" s="6">
        <f t="shared" si="1"/>
        <v>8</v>
      </c>
      <c r="L14" s="6"/>
      <c r="M14" s="6"/>
      <c r="N14" s="7">
        <v>4</v>
      </c>
    </row>
    <row r="15" spans="1:14" ht="15" thickBot="1" x14ac:dyDescent="0.35">
      <c r="A15" s="72"/>
      <c r="B15" s="8">
        <v>8</v>
      </c>
      <c r="C15" s="8" t="s">
        <v>24</v>
      </c>
      <c r="D15" s="8">
        <v>10</v>
      </c>
      <c r="E15" s="8">
        <v>10</v>
      </c>
      <c r="F15" s="8">
        <v>9</v>
      </c>
      <c r="G15" s="8"/>
      <c r="H15" s="8">
        <v>10</v>
      </c>
      <c r="I15" s="8">
        <f t="shared" si="0"/>
        <v>9.8000000000000007</v>
      </c>
      <c r="J15" s="8" t="s">
        <v>76</v>
      </c>
      <c r="K15" s="8">
        <f t="shared" si="1"/>
        <v>5</v>
      </c>
      <c r="L15" s="8"/>
      <c r="M15" s="8"/>
      <c r="N15" s="9">
        <v>5</v>
      </c>
    </row>
    <row r="16" spans="1:14" x14ac:dyDescent="0.3">
      <c r="A16" s="59" t="s">
        <v>25</v>
      </c>
      <c r="B16" s="4">
        <v>9</v>
      </c>
      <c r="C16" s="4" t="s">
        <v>26</v>
      </c>
      <c r="D16" s="4">
        <v>9.5</v>
      </c>
      <c r="E16" s="4">
        <v>10</v>
      </c>
      <c r="F16" s="4">
        <v>9</v>
      </c>
      <c r="G16" s="4"/>
      <c r="H16" s="4">
        <v>9</v>
      </c>
      <c r="I16" s="4">
        <f t="shared" ref="I16:I34" si="2">((D16*2)+E16+F16+H16)/5</f>
        <v>9.4</v>
      </c>
      <c r="J16" s="4" t="s">
        <v>76</v>
      </c>
      <c r="K16" s="4">
        <v>14</v>
      </c>
      <c r="L16" s="4"/>
      <c r="M16" s="4"/>
      <c r="N16" s="5">
        <v>5</v>
      </c>
    </row>
    <row r="17" spans="1:14" x14ac:dyDescent="0.3">
      <c r="A17" s="60"/>
      <c r="B17" s="6">
        <v>10</v>
      </c>
      <c r="C17" s="6" t="s">
        <v>27</v>
      </c>
      <c r="D17" s="6">
        <v>10</v>
      </c>
      <c r="E17" s="6">
        <v>10</v>
      </c>
      <c r="F17" s="6">
        <v>10</v>
      </c>
      <c r="G17" s="6"/>
      <c r="H17" s="6">
        <v>10</v>
      </c>
      <c r="I17" s="6">
        <f t="shared" si="2"/>
        <v>10</v>
      </c>
      <c r="J17" s="6" t="s">
        <v>76</v>
      </c>
      <c r="K17" s="6">
        <f>RANK(I17,$I$16:$I$34,0)</f>
        <v>1</v>
      </c>
      <c r="L17" s="6"/>
      <c r="M17" s="6"/>
      <c r="N17" s="7">
        <v>5</v>
      </c>
    </row>
    <row r="18" spans="1:14" x14ac:dyDescent="0.3">
      <c r="A18" s="60"/>
      <c r="B18" s="6">
        <v>11</v>
      </c>
      <c r="C18" s="6" t="s">
        <v>28</v>
      </c>
      <c r="D18" s="6">
        <v>10</v>
      </c>
      <c r="E18" s="6">
        <v>10</v>
      </c>
      <c r="F18" s="6">
        <v>10</v>
      </c>
      <c r="G18" s="6"/>
      <c r="H18" s="6">
        <v>10</v>
      </c>
      <c r="I18" s="6">
        <f t="shared" si="2"/>
        <v>10</v>
      </c>
      <c r="J18" s="6" t="s">
        <v>76</v>
      </c>
      <c r="K18" s="6">
        <f>RANK(I18,$I$16:$I$34,0)</f>
        <v>1</v>
      </c>
      <c r="L18" s="6"/>
      <c r="M18" s="6"/>
      <c r="N18" s="7">
        <v>5</v>
      </c>
    </row>
    <row r="19" spans="1:14" x14ac:dyDescent="0.3">
      <c r="A19" s="60"/>
      <c r="B19" s="6">
        <v>12</v>
      </c>
      <c r="C19" s="6" t="s">
        <v>29</v>
      </c>
      <c r="D19" s="6">
        <v>9.75</v>
      </c>
      <c r="E19" s="6">
        <v>8.9</v>
      </c>
      <c r="F19" s="6">
        <v>10</v>
      </c>
      <c r="G19" s="6"/>
      <c r="H19" s="6">
        <v>10</v>
      </c>
      <c r="I19" s="6">
        <f t="shared" si="2"/>
        <v>9.68</v>
      </c>
      <c r="J19" s="6" t="s">
        <v>77</v>
      </c>
      <c r="K19" s="6">
        <v>15</v>
      </c>
      <c r="L19" s="6"/>
      <c r="M19" s="6"/>
      <c r="N19" s="7">
        <v>4</v>
      </c>
    </row>
    <row r="20" spans="1:14" x14ac:dyDescent="0.3">
      <c r="A20" s="60"/>
      <c r="B20" s="6">
        <v>13</v>
      </c>
      <c r="C20" s="6" t="s">
        <v>30</v>
      </c>
      <c r="D20" s="6">
        <v>10</v>
      </c>
      <c r="E20" s="6">
        <v>10</v>
      </c>
      <c r="F20" s="6">
        <v>10</v>
      </c>
      <c r="G20" s="6"/>
      <c r="H20" s="6">
        <v>10</v>
      </c>
      <c r="I20" s="6">
        <f t="shared" si="2"/>
        <v>10</v>
      </c>
      <c r="J20" s="6" t="s">
        <v>76</v>
      </c>
      <c r="K20" s="6">
        <f>RANK(I20,$I$16:$I$34,0)</f>
        <v>1</v>
      </c>
      <c r="L20" s="6"/>
      <c r="M20" s="6"/>
      <c r="N20" s="7">
        <v>5</v>
      </c>
    </row>
    <row r="21" spans="1:14" x14ac:dyDescent="0.3">
      <c r="A21" s="60"/>
      <c r="B21" s="6">
        <v>14</v>
      </c>
      <c r="C21" s="6" t="s">
        <v>31</v>
      </c>
      <c r="D21" s="6">
        <v>10</v>
      </c>
      <c r="E21" s="6">
        <v>10</v>
      </c>
      <c r="F21" s="6">
        <v>9</v>
      </c>
      <c r="G21" s="6"/>
      <c r="H21" s="6">
        <v>9</v>
      </c>
      <c r="I21" s="6">
        <f t="shared" si="2"/>
        <v>9.6</v>
      </c>
      <c r="J21" s="6" t="s">
        <v>76</v>
      </c>
      <c r="K21" s="6">
        <v>13</v>
      </c>
      <c r="L21" s="6"/>
      <c r="M21" s="6"/>
      <c r="N21" s="7">
        <v>5</v>
      </c>
    </row>
    <row r="22" spans="1:14" x14ac:dyDescent="0.3">
      <c r="A22" s="60"/>
      <c r="B22" s="6">
        <v>15</v>
      </c>
      <c r="C22" s="6" t="s">
        <v>32</v>
      </c>
      <c r="D22" s="6">
        <v>9.625</v>
      </c>
      <c r="E22" s="6">
        <v>10</v>
      </c>
      <c r="F22" s="6">
        <v>10</v>
      </c>
      <c r="G22" s="6"/>
      <c r="H22" s="6">
        <v>9</v>
      </c>
      <c r="I22" s="6">
        <f t="shared" si="2"/>
        <v>9.65</v>
      </c>
      <c r="J22" s="6" t="s">
        <v>76</v>
      </c>
      <c r="K22" s="6">
        <v>11</v>
      </c>
      <c r="L22" s="6"/>
      <c r="M22" s="6"/>
      <c r="N22" s="7">
        <v>5</v>
      </c>
    </row>
    <row r="23" spans="1:14" x14ac:dyDescent="0.3">
      <c r="A23" s="60"/>
      <c r="B23" s="6">
        <v>16</v>
      </c>
      <c r="C23" s="6" t="s">
        <v>33</v>
      </c>
      <c r="D23" s="6">
        <v>9.5</v>
      </c>
      <c r="E23" s="6">
        <v>7.9</v>
      </c>
      <c r="F23" s="6">
        <v>10</v>
      </c>
      <c r="G23" s="6"/>
      <c r="H23" s="6">
        <v>8</v>
      </c>
      <c r="I23" s="6">
        <f t="shared" si="2"/>
        <v>8.98</v>
      </c>
      <c r="J23" s="6" t="s">
        <v>78</v>
      </c>
      <c r="K23" s="6">
        <f t="shared" ref="K23:K29" si="3">RANK(I23,$I$16:$I$34,0)</f>
        <v>19</v>
      </c>
      <c r="L23" s="6"/>
      <c r="M23" s="6"/>
      <c r="N23" s="7">
        <v>3</v>
      </c>
    </row>
    <row r="24" spans="1:14" x14ac:dyDescent="0.3">
      <c r="A24" s="60"/>
      <c r="B24" s="6">
        <v>17</v>
      </c>
      <c r="C24" s="6" t="s">
        <v>34</v>
      </c>
      <c r="D24" s="6">
        <v>9.25</v>
      </c>
      <c r="E24" s="6">
        <v>10</v>
      </c>
      <c r="F24" s="6">
        <v>10</v>
      </c>
      <c r="G24" s="6"/>
      <c r="H24" s="6">
        <v>10</v>
      </c>
      <c r="I24" s="6">
        <f t="shared" si="2"/>
        <v>9.6999999999999993</v>
      </c>
      <c r="J24" s="6" t="s">
        <v>76</v>
      </c>
      <c r="K24" s="6">
        <f t="shared" si="3"/>
        <v>10</v>
      </c>
      <c r="L24" s="6"/>
      <c r="M24" s="6"/>
      <c r="N24" s="7">
        <v>5</v>
      </c>
    </row>
    <row r="25" spans="1:14" x14ac:dyDescent="0.3">
      <c r="A25" s="60"/>
      <c r="B25" s="6">
        <v>18</v>
      </c>
      <c r="C25" s="6" t="s">
        <v>35</v>
      </c>
      <c r="D25" s="6">
        <v>10</v>
      </c>
      <c r="E25" s="6">
        <v>10</v>
      </c>
      <c r="F25" s="6">
        <v>9</v>
      </c>
      <c r="G25" s="6"/>
      <c r="H25" s="6">
        <v>10</v>
      </c>
      <c r="I25" s="6">
        <f t="shared" si="2"/>
        <v>9.8000000000000007</v>
      </c>
      <c r="J25" s="6" t="s">
        <v>76</v>
      </c>
      <c r="K25" s="6">
        <f t="shared" si="3"/>
        <v>6</v>
      </c>
      <c r="L25" s="6"/>
      <c r="M25" s="6"/>
      <c r="N25" s="7">
        <v>5</v>
      </c>
    </row>
    <row r="26" spans="1:14" x14ac:dyDescent="0.3">
      <c r="A26" s="60"/>
      <c r="B26" s="6">
        <v>19</v>
      </c>
      <c r="C26" s="6" t="s">
        <v>36</v>
      </c>
      <c r="D26" s="6">
        <v>10</v>
      </c>
      <c r="E26" s="6">
        <v>10</v>
      </c>
      <c r="F26" s="6">
        <v>10</v>
      </c>
      <c r="G26" s="6"/>
      <c r="H26" s="6">
        <v>10</v>
      </c>
      <c r="I26" s="6">
        <f t="shared" si="2"/>
        <v>10</v>
      </c>
      <c r="J26" s="6" t="s">
        <v>76</v>
      </c>
      <c r="K26" s="6">
        <f t="shared" si="3"/>
        <v>1</v>
      </c>
      <c r="L26" s="6"/>
      <c r="M26" s="6"/>
      <c r="N26" s="7">
        <v>5</v>
      </c>
    </row>
    <row r="27" spans="1:14" x14ac:dyDescent="0.3">
      <c r="A27" s="60"/>
      <c r="B27" s="6">
        <v>20</v>
      </c>
      <c r="C27" s="6" t="s">
        <v>37</v>
      </c>
      <c r="D27" s="6">
        <v>10</v>
      </c>
      <c r="E27" s="6">
        <v>10</v>
      </c>
      <c r="F27" s="6">
        <v>10</v>
      </c>
      <c r="G27" s="6"/>
      <c r="H27" s="6">
        <v>10</v>
      </c>
      <c r="I27" s="6">
        <f t="shared" si="2"/>
        <v>10</v>
      </c>
      <c r="J27" s="6" t="s">
        <v>76</v>
      </c>
      <c r="K27" s="6">
        <f t="shared" si="3"/>
        <v>1</v>
      </c>
      <c r="L27" s="6"/>
      <c r="M27" s="6"/>
      <c r="N27" s="7">
        <v>5</v>
      </c>
    </row>
    <row r="28" spans="1:14" x14ac:dyDescent="0.3">
      <c r="A28" s="60"/>
      <c r="B28" s="6">
        <v>21</v>
      </c>
      <c r="C28" s="6" t="s">
        <v>38</v>
      </c>
      <c r="D28" s="6">
        <v>10</v>
      </c>
      <c r="E28" s="6">
        <v>10</v>
      </c>
      <c r="F28" s="6">
        <v>9</v>
      </c>
      <c r="G28" s="6"/>
      <c r="H28" s="6">
        <v>10</v>
      </c>
      <c r="I28" s="6">
        <f t="shared" si="2"/>
        <v>9.8000000000000007</v>
      </c>
      <c r="J28" s="6" t="s">
        <v>76</v>
      </c>
      <c r="K28" s="6">
        <f t="shared" si="3"/>
        <v>6</v>
      </c>
      <c r="L28" s="6"/>
      <c r="M28" s="6"/>
      <c r="N28" s="7">
        <v>5</v>
      </c>
    </row>
    <row r="29" spans="1:14" x14ac:dyDescent="0.3">
      <c r="A29" s="60"/>
      <c r="B29" s="6">
        <v>22</v>
      </c>
      <c r="C29" s="6" t="s">
        <v>39</v>
      </c>
      <c r="D29" s="6">
        <v>9.375</v>
      </c>
      <c r="E29" s="6">
        <v>9.5</v>
      </c>
      <c r="F29" s="6">
        <v>10</v>
      </c>
      <c r="G29" s="6"/>
      <c r="H29" s="6">
        <v>10</v>
      </c>
      <c r="I29" s="6">
        <f t="shared" si="2"/>
        <v>9.65</v>
      </c>
      <c r="J29" s="6" t="s">
        <v>76</v>
      </c>
      <c r="K29" s="6">
        <f t="shared" si="3"/>
        <v>12</v>
      </c>
      <c r="L29" s="6"/>
      <c r="M29" s="6"/>
      <c r="N29" s="7">
        <v>5</v>
      </c>
    </row>
    <row r="30" spans="1:14" x14ac:dyDescent="0.3">
      <c r="A30" s="60"/>
      <c r="B30" s="6">
        <v>23</v>
      </c>
      <c r="C30" s="6" t="s">
        <v>40</v>
      </c>
      <c r="D30" s="6">
        <v>10</v>
      </c>
      <c r="E30" s="6">
        <v>10</v>
      </c>
      <c r="F30" s="6">
        <v>8</v>
      </c>
      <c r="G30" s="6"/>
      <c r="H30" s="6">
        <v>10</v>
      </c>
      <c r="I30" s="6">
        <f t="shared" si="2"/>
        <v>9.6</v>
      </c>
      <c r="J30" s="6" t="s">
        <v>77</v>
      </c>
      <c r="K30" s="6">
        <v>16</v>
      </c>
      <c r="L30" s="6"/>
      <c r="M30" s="6"/>
      <c r="N30" s="7">
        <v>4</v>
      </c>
    </row>
    <row r="31" spans="1:14" x14ac:dyDescent="0.3">
      <c r="A31" s="60"/>
      <c r="B31" s="6">
        <v>24</v>
      </c>
      <c r="C31" s="6" t="s">
        <v>41</v>
      </c>
      <c r="D31" s="6">
        <v>9.875</v>
      </c>
      <c r="E31" s="6">
        <v>10</v>
      </c>
      <c r="F31" s="6">
        <v>10</v>
      </c>
      <c r="G31" s="6"/>
      <c r="H31" s="6">
        <v>9</v>
      </c>
      <c r="I31" s="6">
        <f t="shared" si="2"/>
        <v>9.75</v>
      </c>
      <c r="J31" s="6" t="s">
        <v>76</v>
      </c>
      <c r="K31" s="6">
        <f>RANK(I31,$I$16:$I$34,0)</f>
        <v>9</v>
      </c>
      <c r="L31" s="6"/>
      <c r="M31" s="6"/>
      <c r="N31" s="7">
        <v>4</v>
      </c>
    </row>
    <row r="32" spans="1:14" x14ac:dyDescent="0.3">
      <c r="A32" s="60"/>
      <c r="B32" s="6">
        <v>25</v>
      </c>
      <c r="C32" s="6" t="s">
        <v>42</v>
      </c>
      <c r="D32" s="6">
        <v>9.75</v>
      </c>
      <c r="E32" s="6">
        <v>10</v>
      </c>
      <c r="F32" s="6">
        <v>8</v>
      </c>
      <c r="G32" s="6"/>
      <c r="H32" s="6">
        <v>10</v>
      </c>
      <c r="I32" s="6">
        <f t="shared" si="2"/>
        <v>9.5</v>
      </c>
      <c r="J32" s="6" t="s">
        <v>77</v>
      </c>
      <c r="K32" s="6">
        <v>17</v>
      </c>
      <c r="L32" s="6"/>
      <c r="M32" s="6"/>
      <c r="N32" s="7">
        <v>4</v>
      </c>
    </row>
    <row r="33" spans="1:14" x14ac:dyDescent="0.3">
      <c r="A33" s="60"/>
      <c r="B33" s="6">
        <v>26</v>
      </c>
      <c r="C33" s="6" t="s">
        <v>43</v>
      </c>
      <c r="D33" s="6">
        <v>10</v>
      </c>
      <c r="E33" s="6">
        <v>10</v>
      </c>
      <c r="F33" s="6">
        <v>10</v>
      </c>
      <c r="G33" s="6"/>
      <c r="H33" s="6">
        <v>9</v>
      </c>
      <c r="I33" s="6">
        <f t="shared" si="2"/>
        <v>9.8000000000000007</v>
      </c>
      <c r="J33" s="6" t="s">
        <v>76</v>
      </c>
      <c r="K33" s="6">
        <f>RANK(I33,$I$16:$I$34,0)</f>
        <v>6</v>
      </c>
      <c r="L33" s="6"/>
      <c r="M33" s="6"/>
      <c r="N33" s="7">
        <v>5</v>
      </c>
    </row>
    <row r="34" spans="1:14" ht="15" thickBot="1" x14ac:dyDescent="0.35">
      <c r="A34" s="61"/>
      <c r="B34" s="10">
        <v>27</v>
      </c>
      <c r="C34" s="10" t="s">
        <v>44</v>
      </c>
      <c r="D34" s="10">
        <v>8.375</v>
      </c>
      <c r="E34" s="10">
        <v>10</v>
      </c>
      <c r="F34" s="10">
        <v>9</v>
      </c>
      <c r="G34" s="10"/>
      <c r="H34" s="10">
        <v>10</v>
      </c>
      <c r="I34" s="10">
        <f t="shared" si="2"/>
        <v>9.15</v>
      </c>
      <c r="J34" s="10" t="s">
        <v>77</v>
      </c>
      <c r="K34" s="10">
        <f>RANK(I34,$I$16:$I$34,0)</f>
        <v>18</v>
      </c>
      <c r="L34" s="10"/>
      <c r="M34" s="10"/>
      <c r="N34" s="11">
        <v>4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2" t="s">
        <v>79</v>
      </c>
      <c r="B36" s="65"/>
      <c r="C36" s="65"/>
      <c r="D36" s="66" t="s">
        <v>46</v>
      </c>
      <c r="E36" s="66"/>
      <c r="F36" s="66"/>
      <c r="G36" s="66"/>
      <c r="H36" s="66"/>
      <c r="I36" s="66"/>
      <c r="J36" s="66"/>
      <c r="K36" s="67" t="s">
        <v>47</v>
      </c>
      <c r="L36" s="67"/>
      <c r="M36" s="67"/>
      <c r="N36" s="67"/>
    </row>
    <row r="37" spans="1:14" x14ac:dyDescent="0.3">
      <c r="A37" s="12" t="s">
        <v>80</v>
      </c>
      <c r="B37" s="65"/>
      <c r="C37" s="65"/>
      <c r="D37" s="66" t="s">
        <v>49</v>
      </c>
      <c r="E37" s="66"/>
      <c r="F37" s="66"/>
      <c r="G37" s="66"/>
      <c r="H37" s="66"/>
      <c r="I37" s="66"/>
      <c r="J37" s="66"/>
      <c r="K37" s="1"/>
      <c r="L37" s="1"/>
      <c r="M37" s="1"/>
      <c r="N37" s="1"/>
    </row>
    <row r="38" spans="1:14" x14ac:dyDescent="0.3">
      <c r="A38" s="12" t="s">
        <v>81</v>
      </c>
      <c r="B38" s="13"/>
      <c r="C38" s="13"/>
      <c r="D38" s="66"/>
      <c r="E38" s="66"/>
      <c r="F38" s="66"/>
      <c r="G38" s="66"/>
      <c r="H38" s="66"/>
      <c r="I38" s="66"/>
      <c r="J38" s="66"/>
      <c r="K38" s="1"/>
      <c r="L38" s="1"/>
      <c r="M38" s="1"/>
      <c r="N38" s="1"/>
    </row>
    <row r="39" spans="1:14" x14ac:dyDescent="0.3">
      <c r="A39" s="12" t="s">
        <v>68</v>
      </c>
      <c r="B39" s="13"/>
      <c r="C39" s="13"/>
      <c r="D39" s="66"/>
      <c r="E39" s="66"/>
      <c r="F39" s="66"/>
      <c r="G39" s="66"/>
      <c r="H39" s="66"/>
      <c r="I39" s="66"/>
      <c r="J39" s="66"/>
      <c r="K39" s="1"/>
      <c r="L39" s="1"/>
      <c r="M39" s="1"/>
      <c r="N39" s="1"/>
    </row>
    <row r="40" spans="1:14" x14ac:dyDescent="0.3">
      <c r="A40" s="12" t="s">
        <v>52</v>
      </c>
      <c r="B40" s="13"/>
      <c r="C40" s="13"/>
      <c r="D40" s="66"/>
      <c r="E40" s="66"/>
      <c r="F40" s="66"/>
      <c r="G40" s="66"/>
      <c r="H40" s="66"/>
      <c r="I40" s="66"/>
      <c r="J40" s="66"/>
      <c r="K40" s="1"/>
      <c r="L40" s="1"/>
      <c r="M40" s="1"/>
      <c r="N40" s="1"/>
    </row>
    <row r="41" spans="1:14" x14ac:dyDescent="0.3">
      <c r="A41" s="12" t="s">
        <v>53</v>
      </c>
      <c r="B41" s="14"/>
      <c r="C41" s="14"/>
      <c r="D41" s="66"/>
      <c r="E41" s="66"/>
      <c r="F41" s="66"/>
      <c r="G41" s="66"/>
      <c r="H41" s="66"/>
      <c r="I41" s="66"/>
      <c r="J41" s="66"/>
      <c r="K41" s="52" t="s">
        <v>54</v>
      </c>
      <c r="L41" s="52"/>
      <c r="M41" s="52"/>
      <c r="N41" s="52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3" workbookViewId="0">
      <selection activeCell="I22" sqref="I22"/>
    </sheetView>
  </sheetViews>
  <sheetFormatPr defaultRowHeight="14.4" x14ac:dyDescent="0.3"/>
  <sheetData>
    <row r="1" spans="1:14" x14ac:dyDescent="0.3">
      <c r="A1" s="50" t="s">
        <v>0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51" t="s">
        <v>1</v>
      </c>
      <c r="B2" s="51"/>
      <c r="C2" s="51"/>
      <c r="D2" s="5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52" t="s">
        <v>57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3" t="s">
        <v>2</v>
      </c>
      <c r="B6" s="55" t="s">
        <v>3</v>
      </c>
      <c r="C6" s="57" t="s">
        <v>4</v>
      </c>
      <c r="D6" s="57" t="s">
        <v>5</v>
      </c>
      <c r="E6" s="57"/>
      <c r="F6" s="57"/>
      <c r="G6" s="57"/>
      <c r="H6" s="57"/>
      <c r="I6" s="57" t="s">
        <v>6</v>
      </c>
      <c r="J6" s="57" t="s">
        <v>7</v>
      </c>
      <c r="K6" s="57" t="s">
        <v>8</v>
      </c>
      <c r="L6" s="68" t="s">
        <v>9</v>
      </c>
      <c r="M6" s="68" t="s">
        <v>10</v>
      </c>
      <c r="N6" s="70" t="s">
        <v>5</v>
      </c>
    </row>
    <row r="7" spans="1:14" ht="42" thickBot="1" x14ac:dyDescent="0.35">
      <c r="A7" s="54"/>
      <c r="B7" s="56"/>
      <c r="C7" s="58"/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58"/>
      <c r="J7" s="58"/>
      <c r="K7" s="58"/>
      <c r="L7" s="69"/>
      <c r="M7" s="69"/>
      <c r="N7" s="71"/>
    </row>
    <row r="8" spans="1:14" x14ac:dyDescent="0.3">
      <c r="A8" s="59" t="s">
        <v>16</v>
      </c>
      <c r="B8" s="4">
        <v>1</v>
      </c>
      <c r="C8" s="4" t="s">
        <v>17</v>
      </c>
      <c r="D8" s="4">
        <v>9.4700000000000006</v>
      </c>
      <c r="E8" s="4">
        <v>10</v>
      </c>
      <c r="F8" s="4">
        <v>10</v>
      </c>
      <c r="G8" s="4"/>
      <c r="H8" s="4">
        <v>10</v>
      </c>
      <c r="I8" s="4">
        <f t="shared" ref="I8:I15" si="0">((D8*2)+E8+F8+H8)/5</f>
        <v>9.7880000000000003</v>
      </c>
      <c r="J8" s="4" t="s">
        <v>76</v>
      </c>
      <c r="K8" s="4">
        <f>RANK(I8,$I$8:$I$15,0)</f>
        <v>5</v>
      </c>
      <c r="L8" s="4"/>
      <c r="M8" s="4"/>
      <c r="N8" s="5">
        <v>5</v>
      </c>
    </row>
    <row r="9" spans="1:14" x14ac:dyDescent="0.3">
      <c r="A9" s="60"/>
      <c r="B9" s="6">
        <v>2</v>
      </c>
      <c r="C9" s="6" t="s">
        <v>18</v>
      </c>
      <c r="D9" s="6">
        <v>10</v>
      </c>
      <c r="E9" s="6">
        <v>10</v>
      </c>
      <c r="F9" s="6">
        <v>10</v>
      </c>
      <c r="G9" s="6"/>
      <c r="H9" s="6">
        <v>10</v>
      </c>
      <c r="I9" s="6">
        <f t="shared" si="0"/>
        <v>10</v>
      </c>
      <c r="J9" s="6" t="s">
        <v>76</v>
      </c>
      <c r="K9" s="6">
        <f t="shared" ref="K9:K15" si="1">RANK(I9,$I$8:$I$15,0)</f>
        <v>1</v>
      </c>
      <c r="L9" s="6"/>
      <c r="M9" s="6"/>
      <c r="N9" s="7">
        <v>5</v>
      </c>
    </row>
    <row r="10" spans="1:14" x14ac:dyDescent="0.3">
      <c r="A10" s="60"/>
      <c r="B10" s="6">
        <v>3</v>
      </c>
      <c r="C10" s="6" t="s">
        <v>19</v>
      </c>
      <c r="D10" s="6">
        <v>9.3000000000000007</v>
      </c>
      <c r="E10" s="6">
        <v>10</v>
      </c>
      <c r="F10" s="6">
        <v>10</v>
      </c>
      <c r="G10" s="6"/>
      <c r="H10" s="6">
        <v>10</v>
      </c>
      <c r="I10" s="6">
        <f t="shared" si="0"/>
        <v>9.7200000000000006</v>
      </c>
      <c r="J10" s="6" t="s">
        <v>76</v>
      </c>
      <c r="K10" s="6">
        <f t="shared" si="1"/>
        <v>6</v>
      </c>
      <c r="L10" s="6"/>
      <c r="M10" s="6"/>
      <c r="N10" s="7">
        <v>5</v>
      </c>
    </row>
    <row r="11" spans="1:14" x14ac:dyDescent="0.3">
      <c r="A11" s="60"/>
      <c r="B11" s="6">
        <v>4</v>
      </c>
      <c r="C11" s="6" t="s">
        <v>20</v>
      </c>
      <c r="D11" s="6">
        <v>10</v>
      </c>
      <c r="E11" s="6">
        <v>10</v>
      </c>
      <c r="F11" s="6">
        <v>10</v>
      </c>
      <c r="G11" s="6"/>
      <c r="H11" s="6">
        <v>10</v>
      </c>
      <c r="I11" s="6">
        <f t="shared" si="0"/>
        <v>10</v>
      </c>
      <c r="J11" s="6" t="s">
        <v>76</v>
      </c>
      <c r="K11" s="6">
        <f t="shared" si="1"/>
        <v>1</v>
      </c>
      <c r="L11" s="6"/>
      <c r="M11" s="6"/>
      <c r="N11" s="7">
        <v>5</v>
      </c>
    </row>
    <row r="12" spans="1:14" x14ac:dyDescent="0.3">
      <c r="A12" s="60"/>
      <c r="B12" s="6">
        <v>5</v>
      </c>
      <c r="C12" s="6" t="s">
        <v>21</v>
      </c>
      <c r="D12" s="6">
        <v>9.89</v>
      </c>
      <c r="E12" s="6">
        <v>10</v>
      </c>
      <c r="F12" s="6">
        <v>10</v>
      </c>
      <c r="G12" s="6"/>
      <c r="H12" s="6">
        <v>10</v>
      </c>
      <c r="I12" s="6">
        <f t="shared" si="0"/>
        <v>9.9559999999999995</v>
      </c>
      <c r="J12" s="6" t="s">
        <v>76</v>
      </c>
      <c r="K12" s="6">
        <f t="shared" si="1"/>
        <v>3</v>
      </c>
      <c r="L12" s="6"/>
      <c r="M12" s="6"/>
      <c r="N12" s="7">
        <v>5</v>
      </c>
    </row>
    <row r="13" spans="1:14" x14ac:dyDescent="0.3">
      <c r="A13" s="60"/>
      <c r="B13" s="6">
        <v>6</v>
      </c>
      <c r="C13" s="6" t="s">
        <v>22</v>
      </c>
      <c r="D13" s="6">
        <v>9.1</v>
      </c>
      <c r="E13" s="6">
        <v>10</v>
      </c>
      <c r="F13" s="6">
        <v>9</v>
      </c>
      <c r="G13" s="6"/>
      <c r="H13" s="6">
        <v>10</v>
      </c>
      <c r="I13" s="6">
        <f t="shared" si="0"/>
        <v>9.4400000000000013</v>
      </c>
      <c r="J13" s="6" t="s">
        <v>76</v>
      </c>
      <c r="K13" s="6">
        <f t="shared" si="1"/>
        <v>8</v>
      </c>
      <c r="L13" s="6"/>
      <c r="M13" s="6"/>
      <c r="N13" s="7">
        <v>5</v>
      </c>
    </row>
    <row r="14" spans="1:14" x14ac:dyDescent="0.3">
      <c r="A14" s="60"/>
      <c r="B14" s="6">
        <v>7</v>
      </c>
      <c r="C14" s="6" t="s">
        <v>23</v>
      </c>
      <c r="D14" s="6">
        <v>9.7899999999999991</v>
      </c>
      <c r="E14" s="6">
        <v>10</v>
      </c>
      <c r="F14" s="6">
        <v>9</v>
      </c>
      <c r="G14" s="6"/>
      <c r="H14" s="6">
        <v>10</v>
      </c>
      <c r="I14" s="6">
        <f t="shared" si="0"/>
        <v>9.7159999999999993</v>
      </c>
      <c r="J14" s="6" t="s">
        <v>76</v>
      </c>
      <c r="K14" s="6">
        <f t="shared" si="1"/>
        <v>7</v>
      </c>
      <c r="L14" s="6"/>
      <c r="M14" s="6"/>
      <c r="N14" s="7">
        <v>5</v>
      </c>
    </row>
    <row r="15" spans="1:14" ht="15" thickBot="1" x14ac:dyDescent="0.35">
      <c r="A15" s="61"/>
      <c r="B15" s="10">
        <v>8</v>
      </c>
      <c r="C15" s="10" t="s">
        <v>24</v>
      </c>
      <c r="D15" s="10">
        <v>10</v>
      </c>
      <c r="E15" s="10">
        <v>10</v>
      </c>
      <c r="F15" s="10">
        <v>9</v>
      </c>
      <c r="G15" s="10"/>
      <c r="H15" s="10">
        <v>10</v>
      </c>
      <c r="I15" s="10">
        <f t="shared" si="0"/>
        <v>9.8000000000000007</v>
      </c>
      <c r="J15" s="10" t="s">
        <v>76</v>
      </c>
      <c r="K15" s="10">
        <f t="shared" si="1"/>
        <v>4</v>
      </c>
      <c r="L15" s="10"/>
      <c r="M15" s="10"/>
      <c r="N15" s="11">
        <v>5</v>
      </c>
    </row>
    <row r="16" spans="1:14" x14ac:dyDescent="0.3">
      <c r="A16" s="62" t="s">
        <v>25</v>
      </c>
      <c r="B16" s="49">
        <v>9</v>
      </c>
      <c r="C16" s="41" t="s">
        <v>26</v>
      </c>
      <c r="D16" s="41">
        <v>10</v>
      </c>
      <c r="E16" s="41">
        <v>10</v>
      </c>
      <c r="F16" s="41">
        <v>10</v>
      </c>
      <c r="G16" s="41"/>
      <c r="H16" s="41">
        <v>10</v>
      </c>
      <c r="I16" s="41">
        <f t="shared" ref="I16:I34" si="2">((D16*2)+E16+F16+H16)/5</f>
        <v>10</v>
      </c>
      <c r="J16" s="41" t="s">
        <v>76</v>
      </c>
      <c r="K16" s="41">
        <f>RANK(I16,$I$16:$I34,0)</f>
        <v>1</v>
      </c>
      <c r="L16" s="41"/>
      <c r="M16" s="41"/>
      <c r="N16" s="42">
        <v>5</v>
      </c>
    </row>
    <row r="17" spans="1:14" x14ac:dyDescent="0.3">
      <c r="A17" s="63"/>
      <c r="B17" s="25">
        <v>10</v>
      </c>
      <c r="C17" s="6" t="s">
        <v>27</v>
      </c>
      <c r="D17" s="6">
        <v>9.4700000000000006</v>
      </c>
      <c r="E17" s="6">
        <v>10</v>
      </c>
      <c r="F17" s="6">
        <v>10</v>
      </c>
      <c r="G17" s="6"/>
      <c r="H17" s="6">
        <v>10</v>
      </c>
      <c r="I17" s="6">
        <f t="shared" si="2"/>
        <v>9.7880000000000003</v>
      </c>
      <c r="J17" s="6" t="s">
        <v>76</v>
      </c>
      <c r="K17" s="6">
        <f>RANK(I17,$I$16:$I35,0)</f>
        <v>13</v>
      </c>
      <c r="L17" s="6"/>
      <c r="M17" s="6"/>
      <c r="N17" s="7">
        <v>5</v>
      </c>
    </row>
    <row r="18" spans="1:14" x14ac:dyDescent="0.3">
      <c r="A18" s="63"/>
      <c r="B18" s="25">
        <v>11</v>
      </c>
      <c r="C18" s="6" t="s">
        <v>28</v>
      </c>
      <c r="D18" s="6">
        <v>10</v>
      </c>
      <c r="E18" s="6">
        <v>10</v>
      </c>
      <c r="F18" s="6">
        <v>10</v>
      </c>
      <c r="G18" s="6"/>
      <c r="H18" s="6">
        <v>10</v>
      </c>
      <c r="I18" s="6">
        <f t="shared" si="2"/>
        <v>10</v>
      </c>
      <c r="J18" s="6" t="s">
        <v>76</v>
      </c>
      <c r="K18" s="6">
        <f>RANK(I18,$I$16:$I36,0)</f>
        <v>1</v>
      </c>
      <c r="L18" s="6"/>
      <c r="M18" s="6"/>
      <c r="N18" s="7">
        <v>5</v>
      </c>
    </row>
    <row r="19" spans="1:14" x14ac:dyDescent="0.3">
      <c r="A19" s="63"/>
      <c r="B19" s="25">
        <v>12</v>
      </c>
      <c r="C19" s="6" t="s">
        <v>29</v>
      </c>
      <c r="D19" s="6">
        <v>9.68</v>
      </c>
      <c r="E19" s="6">
        <v>10</v>
      </c>
      <c r="F19" s="6">
        <v>9</v>
      </c>
      <c r="G19" s="6"/>
      <c r="H19" s="6">
        <v>10</v>
      </c>
      <c r="I19" s="6">
        <f t="shared" si="2"/>
        <v>9.6720000000000006</v>
      </c>
      <c r="J19" s="6" t="s">
        <v>76</v>
      </c>
      <c r="K19" s="6">
        <f>RANK(I19,$I$16:$I37,0)</f>
        <v>14</v>
      </c>
      <c r="L19" s="6"/>
      <c r="M19" s="6"/>
      <c r="N19" s="7">
        <v>5</v>
      </c>
    </row>
    <row r="20" spans="1:14" x14ac:dyDescent="0.3">
      <c r="A20" s="63"/>
      <c r="B20" s="25">
        <v>13</v>
      </c>
      <c r="C20" s="6" t="s">
        <v>30</v>
      </c>
      <c r="D20" s="6">
        <v>10</v>
      </c>
      <c r="E20" s="6">
        <v>10</v>
      </c>
      <c r="F20" s="6">
        <v>10</v>
      </c>
      <c r="G20" s="6"/>
      <c r="H20" s="6">
        <v>10</v>
      </c>
      <c r="I20" s="6">
        <f t="shared" si="2"/>
        <v>10</v>
      </c>
      <c r="J20" s="6" t="s">
        <v>76</v>
      </c>
      <c r="K20" s="6">
        <f>RANK(I20,$I$16:$I38,0)</f>
        <v>1</v>
      </c>
      <c r="L20" s="6"/>
      <c r="M20" s="6"/>
      <c r="N20" s="7">
        <v>5</v>
      </c>
    </row>
    <row r="21" spans="1:14" x14ac:dyDescent="0.3">
      <c r="A21" s="63"/>
      <c r="B21" s="25">
        <v>14</v>
      </c>
      <c r="C21" s="6" t="s">
        <v>31</v>
      </c>
      <c r="D21" s="6">
        <v>9.68</v>
      </c>
      <c r="E21" s="6">
        <v>10</v>
      </c>
      <c r="F21" s="6">
        <v>10</v>
      </c>
      <c r="G21" s="6"/>
      <c r="H21" s="6">
        <v>10</v>
      </c>
      <c r="I21" s="6">
        <f t="shared" si="2"/>
        <v>9.8719999999999999</v>
      </c>
      <c r="J21" s="6" t="s">
        <v>76</v>
      </c>
      <c r="K21" s="6">
        <f>RANK(I21,$I$16:$I39,0)</f>
        <v>8</v>
      </c>
      <c r="L21" s="6"/>
      <c r="M21" s="6"/>
      <c r="N21" s="7">
        <v>5</v>
      </c>
    </row>
    <row r="22" spans="1:14" x14ac:dyDescent="0.3">
      <c r="A22" s="63"/>
      <c r="B22" s="25">
        <v>15</v>
      </c>
      <c r="C22" s="6" t="s">
        <v>32</v>
      </c>
      <c r="D22" s="6">
        <v>9.89</v>
      </c>
      <c r="E22" s="6">
        <v>10</v>
      </c>
      <c r="F22" s="6">
        <v>10</v>
      </c>
      <c r="G22" s="6"/>
      <c r="H22" s="6">
        <v>10</v>
      </c>
      <c r="I22" s="6">
        <f t="shared" si="2"/>
        <v>9.9559999999999995</v>
      </c>
      <c r="J22" s="6" t="s">
        <v>76</v>
      </c>
      <c r="K22" s="6">
        <f>RANK(I22,$I$16:$I40,0)</f>
        <v>5</v>
      </c>
      <c r="L22" s="6"/>
      <c r="M22" s="6"/>
      <c r="N22" s="7">
        <v>5</v>
      </c>
    </row>
    <row r="23" spans="1:14" x14ac:dyDescent="0.3">
      <c r="A23" s="63"/>
      <c r="B23" s="25">
        <v>16</v>
      </c>
      <c r="C23" s="6" t="s">
        <v>33</v>
      </c>
      <c r="D23" s="6">
        <v>9.89</v>
      </c>
      <c r="E23" s="6">
        <v>10</v>
      </c>
      <c r="F23" s="6">
        <v>10</v>
      </c>
      <c r="G23" s="6"/>
      <c r="H23" s="6">
        <v>10</v>
      </c>
      <c r="I23" s="6">
        <f t="shared" si="2"/>
        <v>9.9559999999999995</v>
      </c>
      <c r="J23" s="6" t="s">
        <v>76</v>
      </c>
      <c r="K23" s="6">
        <f>RANK(I23,$I$16:$I41,0)</f>
        <v>5</v>
      </c>
      <c r="L23" s="6"/>
      <c r="M23" s="6"/>
      <c r="N23" s="7">
        <v>5</v>
      </c>
    </row>
    <row r="24" spans="1:14" x14ac:dyDescent="0.3">
      <c r="A24" s="63"/>
      <c r="B24" s="25">
        <v>17</v>
      </c>
      <c r="C24" s="6" t="s">
        <v>34</v>
      </c>
      <c r="D24" s="6">
        <v>8.01</v>
      </c>
      <c r="E24" s="6">
        <v>10</v>
      </c>
      <c r="F24" s="6">
        <v>7</v>
      </c>
      <c r="G24" s="6"/>
      <c r="H24" s="6">
        <v>10</v>
      </c>
      <c r="I24" s="6">
        <f t="shared" si="2"/>
        <v>8.6039999999999992</v>
      </c>
      <c r="J24" s="6" t="s">
        <v>78</v>
      </c>
      <c r="K24" s="6">
        <f>RANK(I24,$I$16:$I42,0)</f>
        <v>19</v>
      </c>
      <c r="L24" s="6"/>
      <c r="M24" s="6"/>
      <c r="N24" s="7">
        <v>3</v>
      </c>
    </row>
    <row r="25" spans="1:14" x14ac:dyDescent="0.3">
      <c r="A25" s="63"/>
      <c r="B25" s="25">
        <v>18</v>
      </c>
      <c r="C25" s="6" t="s">
        <v>35</v>
      </c>
      <c r="D25" s="6">
        <v>9.1</v>
      </c>
      <c r="E25" s="6">
        <v>10</v>
      </c>
      <c r="F25" s="6">
        <v>10</v>
      </c>
      <c r="G25" s="6"/>
      <c r="H25" s="6">
        <v>10</v>
      </c>
      <c r="I25" s="6">
        <f t="shared" si="2"/>
        <v>9.64</v>
      </c>
      <c r="J25" s="6" t="s">
        <v>76</v>
      </c>
      <c r="K25" s="6">
        <f>RANK(I25,$I$16:$I43,0)</f>
        <v>16</v>
      </c>
      <c r="L25" s="6"/>
      <c r="M25" s="6"/>
      <c r="N25" s="7">
        <v>5</v>
      </c>
    </row>
    <row r="26" spans="1:14" x14ac:dyDescent="0.3">
      <c r="A26" s="63"/>
      <c r="B26" s="25">
        <v>19</v>
      </c>
      <c r="C26" s="6" t="s">
        <v>36</v>
      </c>
      <c r="D26" s="6">
        <v>10</v>
      </c>
      <c r="E26" s="6">
        <v>10</v>
      </c>
      <c r="F26" s="6">
        <v>10</v>
      </c>
      <c r="G26" s="6"/>
      <c r="H26" s="6">
        <v>10</v>
      </c>
      <c r="I26" s="6">
        <f t="shared" si="2"/>
        <v>10</v>
      </c>
      <c r="J26" s="6" t="s">
        <v>76</v>
      </c>
      <c r="K26" s="6">
        <f>RANK(I26,$I$16:$I44,0)</f>
        <v>1</v>
      </c>
      <c r="L26" s="6"/>
      <c r="M26" s="6"/>
      <c r="N26" s="7">
        <v>5</v>
      </c>
    </row>
    <row r="27" spans="1:14" x14ac:dyDescent="0.3">
      <c r="A27" s="63"/>
      <c r="B27" s="25">
        <v>20</v>
      </c>
      <c r="C27" s="6" t="s">
        <v>37</v>
      </c>
      <c r="D27" s="6">
        <v>10</v>
      </c>
      <c r="E27" s="6">
        <v>10</v>
      </c>
      <c r="F27" s="6">
        <v>8</v>
      </c>
      <c r="G27" s="6"/>
      <c r="H27" s="6">
        <v>10</v>
      </c>
      <c r="I27" s="6">
        <f t="shared" si="2"/>
        <v>9.6</v>
      </c>
      <c r="J27" s="6" t="s">
        <v>77</v>
      </c>
      <c r="K27" s="6">
        <v>18</v>
      </c>
      <c r="L27" s="6"/>
      <c r="M27" s="6"/>
      <c r="N27" s="7">
        <v>4</v>
      </c>
    </row>
    <row r="28" spans="1:14" x14ac:dyDescent="0.3">
      <c r="A28" s="63"/>
      <c r="B28" s="25">
        <v>21</v>
      </c>
      <c r="C28" s="6" t="s">
        <v>38</v>
      </c>
      <c r="D28" s="6">
        <v>9.58</v>
      </c>
      <c r="E28" s="6">
        <v>10</v>
      </c>
      <c r="F28" s="6">
        <v>10</v>
      </c>
      <c r="G28" s="6"/>
      <c r="H28" s="6">
        <v>10</v>
      </c>
      <c r="I28" s="6">
        <f t="shared" si="2"/>
        <v>9.831999999999999</v>
      </c>
      <c r="J28" s="6" t="s">
        <v>76</v>
      </c>
      <c r="K28" s="6">
        <f>RANK(I28,$I$16:$I46,0)</f>
        <v>10</v>
      </c>
      <c r="L28" s="6"/>
      <c r="M28" s="6"/>
      <c r="N28" s="7">
        <v>5</v>
      </c>
    </row>
    <row r="29" spans="1:14" x14ac:dyDescent="0.3">
      <c r="A29" s="63"/>
      <c r="B29" s="25">
        <v>22</v>
      </c>
      <c r="C29" s="6" t="s">
        <v>39</v>
      </c>
      <c r="D29" s="6">
        <v>9.06</v>
      </c>
      <c r="E29" s="6">
        <v>10</v>
      </c>
      <c r="F29" s="6">
        <v>9</v>
      </c>
      <c r="G29" s="6"/>
      <c r="H29" s="6">
        <v>10</v>
      </c>
      <c r="I29" s="6">
        <f t="shared" si="2"/>
        <v>9.4240000000000013</v>
      </c>
      <c r="J29" s="6" t="s">
        <v>76</v>
      </c>
      <c r="K29" s="6">
        <v>17</v>
      </c>
      <c r="L29" s="6"/>
      <c r="M29" s="6"/>
      <c r="N29" s="7">
        <v>5</v>
      </c>
    </row>
    <row r="30" spans="1:14" x14ac:dyDescent="0.3">
      <c r="A30" s="63"/>
      <c r="B30" s="25">
        <v>23</v>
      </c>
      <c r="C30" s="6" t="s">
        <v>40</v>
      </c>
      <c r="D30" s="6">
        <v>9.7899999999999991</v>
      </c>
      <c r="E30" s="6">
        <v>10</v>
      </c>
      <c r="F30" s="6">
        <v>10</v>
      </c>
      <c r="G30" s="6"/>
      <c r="H30" s="6">
        <v>10</v>
      </c>
      <c r="I30" s="6">
        <f t="shared" si="2"/>
        <v>9.9160000000000004</v>
      </c>
      <c r="J30" s="6" t="s">
        <v>76</v>
      </c>
      <c r="K30" s="6">
        <f>RANK(I30,$I$16:$I48,0)</f>
        <v>7</v>
      </c>
      <c r="L30" s="6"/>
      <c r="M30" s="6"/>
      <c r="N30" s="7">
        <v>5</v>
      </c>
    </row>
    <row r="31" spans="1:14" x14ac:dyDescent="0.3">
      <c r="A31" s="63"/>
      <c r="B31" s="25">
        <v>24</v>
      </c>
      <c r="C31" s="6" t="s">
        <v>41</v>
      </c>
      <c r="D31" s="6">
        <v>9.5</v>
      </c>
      <c r="E31" s="6">
        <v>10</v>
      </c>
      <c r="F31" s="6">
        <v>10</v>
      </c>
      <c r="G31" s="6"/>
      <c r="H31" s="6">
        <v>10</v>
      </c>
      <c r="I31" s="6">
        <f t="shared" si="2"/>
        <v>9.8000000000000007</v>
      </c>
      <c r="J31" s="6" t="s">
        <v>76</v>
      </c>
      <c r="K31" s="6">
        <f>RANK(I31,$I$16:$I49,0)</f>
        <v>12</v>
      </c>
      <c r="L31" s="6"/>
      <c r="M31" s="6"/>
      <c r="N31" s="7">
        <v>5</v>
      </c>
    </row>
    <row r="32" spans="1:14" x14ac:dyDescent="0.3">
      <c r="A32" s="63"/>
      <c r="B32" s="25">
        <v>25</v>
      </c>
      <c r="C32" s="6" t="s">
        <v>42</v>
      </c>
      <c r="D32" s="6">
        <v>9.58</v>
      </c>
      <c r="E32" s="6">
        <v>10</v>
      </c>
      <c r="F32" s="6">
        <v>10</v>
      </c>
      <c r="G32" s="6"/>
      <c r="H32" s="6">
        <v>10</v>
      </c>
      <c r="I32" s="6">
        <f t="shared" si="2"/>
        <v>9.831999999999999</v>
      </c>
      <c r="J32" s="6" t="s">
        <v>76</v>
      </c>
      <c r="K32" s="6">
        <f>RANK(I32,$I$16:$I50,0)</f>
        <v>10</v>
      </c>
      <c r="L32" s="6"/>
      <c r="M32" s="6"/>
      <c r="N32" s="7">
        <v>5</v>
      </c>
    </row>
    <row r="33" spans="1:14" x14ac:dyDescent="0.3">
      <c r="A33" s="63"/>
      <c r="B33" s="25">
        <v>26</v>
      </c>
      <c r="C33" s="6" t="s">
        <v>43</v>
      </c>
      <c r="D33" s="6">
        <v>9.68</v>
      </c>
      <c r="E33" s="6">
        <v>10</v>
      </c>
      <c r="F33" s="6">
        <v>10</v>
      </c>
      <c r="G33" s="6"/>
      <c r="H33" s="6">
        <v>10</v>
      </c>
      <c r="I33" s="6">
        <f t="shared" si="2"/>
        <v>9.8719999999999999</v>
      </c>
      <c r="J33" s="6" t="s">
        <v>76</v>
      </c>
      <c r="K33" s="6">
        <f>RANK(I33,$I$16:$I51,0)</f>
        <v>8</v>
      </c>
      <c r="L33" s="6"/>
      <c r="M33" s="6"/>
      <c r="N33" s="7">
        <v>5</v>
      </c>
    </row>
    <row r="34" spans="1:14" ht="15" thickBot="1" x14ac:dyDescent="0.35">
      <c r="A34" s="64"/>
      <c r="B34" s="29">
        <v>27</v>
      </c>
      <c r="C34" s="10" t="s">
        <v>44</v>
      </c>
      <c r="D34" s="10">
        <v>9.68</v>
      </c>
      <c r="E34" s="10">
        <v>10</v>
      </c>
      <c r="F34" s="10">
        <v>9</v>
      </c>
      <c r="G34" s="10"/>
      <c r="H34" s="10">
        <v>10</v>
      </c>
      <c r="I34" s="10">
        <f t="shared" si="2"/>
        <v>9.6720000000000006</v>
      </c>
      <c r="J34" s="10" t="s">
        <v>76</v>
      </c>
      <c r="K34" s="10">
        <f>RANK(I34,$I$16:$I52,0)</f>
        <v>14</v>
      </c>
      <c r="L34" s="10"/>
      <c r="M34" s="10"/>
      <c r="N34" s="11">
        <v>5</v>
      </c>
    </row>
    <row r="35" spans="1:14" x14ac:dyDescent="0.3">
      <c r="A35" s="2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2" t="s">
        <v>83</v>
      </c>
      <c r="B36" s="65"/>
      <c r="C36" s="65"/>
      <c r="D36" s="66" t="s">
        <v>46</v>
      </c>
      <c r="E36" s="66"/>
      <c r="F36" s="66"/>
      <c r="G36" s="66"/>
      <c r="H36" s="66"/>
      <c r="I36" s="66"/>
      <c r="J36" s="66"/>
      <c r="K36" s="67" t="s">
        <v>47</v>
      </c>
      <c r="L36" s="67"/>
      <c r="M36" s="67"/>
      <c r="N36" s="67"/>
    </row>
    <row r="37" spans="1:14" x14ac:dyDescent="0.3">
      <c r="A37" s="12" t="s">
        <v>82</v>
      </c>
      <c r="B37" s="65"/>
      <c r="C37" s="65"/>
      <c r="D37" s="66" t="s">
        <v>49</v>
      </c>
      <c r="E37" s="66"/>
      <c r="F37" s="66"/>
      <c r="G37" s="66"/>
      <c r="H37" s="66"/>
      <c r="I37" s="66"/>
      <c r="J37" s="66"/>
      <c r="K37" s="1"/>
      <c r="L37" s="1"/>
      <c r="M37" s="1"/>
      <c r="N37" s="1"/>
    </row>
    <row r="38" spans="1:14" x14ac:dyDescent="0.3">
      <c r="A38" s="12" t="s">
        <v>81</v>
      </c>
      <c r="B38" s="13"/>
      <c r="C38" s="13"/>
      <c r="D38" s="66"/>
      <c r="E38" s="66"/>
      <c r="F38" s="66"/>
      <c r="G38" s="66"/>
      <c r="H38" s="66"/>
      <c r="I38" s="66"/>
      <c r="J38" s="66"/>
      <c r="K38" s="1"/>
      <c r="L38" s="1"/>
      <c r="M38" s="1"/>
      <c r="N38" s="1"/>
    </row>
    <row r="39" spans="1:14" x14ac:dyDescent="0.3">
      <c r="A39" s="12" t="s">
        <v>68</v>
      </c>
      <c r="B39" s="13"/>
      <c r="C39" s="13"/>
      <c r="D39" s="66"/>
      <c r="E39" s="66"/>
      <c r="F39" s="66"/>
      <c r="G39" s="66"/>
      <c r="H39" s="66"/>
      <c r="I39" s="66"/>
      <c r="J39" s="66"/>
      <c r="K39" s="1"/>
      <c r="L39" s="1"/>
      <c r="M39" s="1"/>
      <c r="N39" s="1"/>
    </row>
    <row r="40" spans="1:14" x14ac:dyDescent="0.3">
      <c r="A40" s="12" t="s">
        <v>52</v>
      </c>
      <c r="B40" s="13"/>
      <c r="C40" s="13"/>
      <c r="D40" s="66"/>
      <c r="E40" s="66"/>
      <c r="F40" s="66"/>
      <c r="G40" s="66"/>
      <c r="H40" s="66"/>
      <c r="I40" s="66"/>
      <c r="J40" s="66"/>
      <c r="K40" s="1"/>
      <c r="L40" s="1"/>
      <c r="M40" s="1"/>
      <c r="N40" s="1"/>
    </row>
    <row r="41" spans="1:14" x14ac:dyDescent="0.3">
      <c r="A41" s="12" t="s">
        <v>53</v>
      </c>
      <c r="B41" s="14"/>
      <c r="C41" s="14"/>
      <c r="D41" s="66"/>
      <c r="E41" s="66"/>
      <c r="F41" s="66"/>
      <c r="G41" s="66"/>
      <c r="H41" s="66"/>
      <c r="I41" s="66"/>
      <c r="J41" s="66"/>
      <c r="K41" s="52" t="s">
        <v>54</v>
      </c>
      <c r="L41" s="52"/>
      <c r="M41" s="52"/>
      <c r="N41" s="52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0" workbookViewId="0">
      <selection activeCell="K27" sqref="K27"/>
    </sheetView>
  </sheetViews>
  <sheetFormatPr defaultRowHeight="13.8" x14ac:dyDescent="0.3"/>
  <cols>
    <col min="1" max="16384" width="8.88671875" style="1"/>
  </cols>
  <sheetData>
    <row r="1" spans="1:14" x14ac:dyDescent="0.3">
      <c r="A1" s="73" t="s">
        <v>0</v>
      </c>
      <c r="B1" s="73"/>
      <c r="C1" s="73"/>
      <c r="D1" s="73"/>
    </row>
    <row r="2" spans="1:14" x14ac:dyDescent="0.3">
      <c r="A2" s="52" t="s">
        <v>1</v>
      </c>
      <c r="B2" s="52"/>
      <c r="C2" s="52"/>
      <c r="D2" s="52"/>
    </row>
    <row r="4" spans="1:14" x14ac:dyDescent="0.3">
      <c r="A4" s="52" t="s">
        <v>58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4.4" thickBot="1" x14ac:dyDescent="0.35"/>
    <row r="6" spans="1:14" x14ac:dyDescent="0.3">
      <c r="A6" s="53" t="s">
        <v>2</v>
      </c>
      <c r="B6" s="55" t="s">
        <v>3</v>
      </c>
      <c r="C6" s="57" t="s">
        <v>4</v>
      </c>
      <c r="D6" s="57" t="s">
        <v>5</v>
      </c>
      <c r="E6" s="57"/>
      <c r="F6" s="57"/>
      <c r="G6" s="57"/>
      <c r="H6" s="57"/>
      <c r="I6" s="57" t="s">
        <v>6</v>
      </c>
      <c r="J6" s="57" t="s">
        <v>7</v>
      </c>
      <c r="K6" s="57" t="s">
        <v>8</v>
      </c>
      <c r="L6" s="68" t="s">
        <v>9</v>
      </c>
      <c r="M6" s="68" t="s">
        <v>10</v>
      </c>
      <c r="N6" s="70" t="s">
        <v>5</v>
      </c>
    </row>
    <row r="7" spans="1:14" ht="42" thickBot="1" x14ac:dyDescent="0.35">
      <c r="A7" s="54"/>
      <c r="B7" s="56"/>
      <c r="C7" s="58"/>
      <c r="D7" s="39" t="s">
        <v>11</v>
      </c>
      <c r="E7" s="39" t="s">
        <v>12</v>
      </c>
      <c r="F7" s="39" t="s">
        <v>13</v>
      </c>
      <c r="G7" s="39" t="s">
        <v>14</v>
      </c>
      <c r="H7" s="39" t="s">
        <v>15</v>
      </c>
      <c r="I7" s="58"/>
      <c r="J7" s="58"/>
      <c r="K7" s="58"/>
      <c r="L7" s="69"/>
      <c r="M7" s="69"/>
      <c r="N7" s="71"/>
    </row>
    <row r="8" spans="1:14" x14ac:dyDescent="0.3">
      <c r="A8" s="59" t="s">
        <v>16</v>
      </c>
      <c r="B8" s="4">
        <v>1</v>
      </c>
      <c r="C8" s="4" t="s">
        <v>17</v>
      </c>
      <c r="D8" s="4">
        <v>10</v>
      </c>
      <c r="E8" s="4">
        <v>10</v>
      </c>
      <c r="F8" s="4">
        <v>8</v>
      </c>
      <c r="G8" s="4"/>
      <c r="H8" s="4">
        <v>10</v>
      </c>
      <c r="I8" s="4">
        <f t="shared" ref="I8:I34" si="0">((D8*2)+E8+F8+H8)/5</f>
        <v>9.6</v>
      </c>
      <c r="J8" s="4" t="s">
        <v>77</v>
      </c>
      <c r="K8" s="4">
        <f t="shared" ref="K8:K15" si="1">RANK(I8,$I$8:$I$15,0)</f>
        <v>5</v>
      </c>
      <c r="L8" s="4"/>
      <c r="M8" s="4"/>
      <c r="N8" s="5">
        <v>4</v>
      </c>
    </row>
    <row r="9" spans="1:14" x14ac:dyDescent="0.3">
      <c r="A9" s="60"/>
      <c r="B9" s="6">
        <v>2</v>
      </c>
      <c r="C9" s="6" t="s">
        <v>18</v>
      </c>
      <c r="D9" s="6">
        <v>9.5</v>
      </c>
      <c r="E9" s="6">
        <v>10</v>
      </c>
      <c r="F9" s="6">
        <v>10</v>
      </c>
      <c r="G9" s="6"/>
      <c r="H9" s="6">
        <v>10</v>
      </c>
      <c r="I9" s="6">
        <f t="shared" si="0"/>
        <v>9.8000000000000007</v>
      </c>
      <c r="J9" s="6" t="s">
        <v>76</v>
      </c>
      <c r="K9" s="6">
        <f t="shared" si="1"/>
        <v>1</v>
      </c>
      <c r="L9" s="6"/>
      <c r="M9" s="6"/>
      <c r="N9" s="7">
        <v>5</v>
      </c>
    </row>
    <row r="10" spans="1:14" x14ac:dyDescent="0.3">
      <c r="A10" s="60"/>
      <c r="B10" s="6">
        <v>3</v>
      </c>
      <c r="C10" s="6" t="s">
        <v>19</v>
      </c>
      <c r="D10" s="6">
        <v>9.7899999999999991</v>
      </c>
      <c r="E10" s="6">
        <v>10</v>
      </c>
      <c r="F10" s="6">
        <v>8</v>
      </c>
      <c r="G10" s="6"/>
      <c r="H10" s="6">
        <v>10</v>
      </c>
      <c r="I10" s="6">
        <f t="shared" si="0"/>
        <v>9.516</v>
      </c>
      <c r="J10" s="6" t="s">
        <v>77</v>
      </c>
      <c r="K10" s="6">
        <f t="shared" si="1"/>
        <v>7</v>
      </c>
      <c r="L10" s="6"/>
      <c r="M10" s="6"/>
      <c r="N10" s="7">
        <v>4</v>
      </c>
    </row>
    <row r="11" spans="1:14" x14ac:dyDescent="0.3">
      <c r="A11" s="60"/>
      <c r="B11" s="6">
        <v>4</v>
      </c>
      <c r="C11" s="6" t="s">
        <v>20</v>
      </c>
      <c r="D11" s="6">
        <v>9.7899999999999991</v>
      </c>
      <c r="E11" s="6">
        <v>10</v>
      </c>
      <c r="F11" s="6">
        <v>9</v>
      </c>
      <c r="G11" s="6"/>
      <c r="H11" s="6">
        <v>10</v>
      </c>
      <c r="I11" s="6">
        <f t="shared" si="0"/>
        <v>9.7159999999999993</v>
      </c>
      <c r="J11" s="6" t="s">
        <v>76</v>
      </c>
      <c r="K11" s="6">
        <f t="shared" si="1"/>
        <v>4</v>
      </c>
      <c r="L11" s="6"/>
      <c r="M11" s="6"/>
      <c r="N11" s="7">
        <v>5</v>
      </c>
    </row>
    <row r="12" spans="1:14" x14ac:dyDescent="0.3">
      <c r="A12" s="60"/>
      <c r="B12" s="6">
        <v>5</v>
      </c>
      <c r="C12" s="6" t="s">
        <v>21</v>
      </c>
      <c r="D12" s="6">
        <v>9.9</v>
      </c>
      <c r="E12" s="6">
        <v>10</v>
      </c>
      <c r="F12" s="6">
        <v>9</v>
      </c>
      <c r="G12" s="6"/>
      <c r="H12" s="6">
        <v>10</v>
      </c>
      <c r="I12" s="6">
        <f t="shared" si="0"/>
        <v>9.76</v>
      </c>
      <c r="J12" s="6" t="s">
        <v>76</v>
      </c>
      <c r="K12" s="6">
        <f t="shared" si="1"/>
        <v>2</v>
      </c>
      <c r="L12" s="6"/>
      <c r="M12" s="6"/>
      <c r="N12" s="7">
        <v>5</v>
      </c>
    </row>
    <row r="13" spans="1:14" x14ac:dyDescent="0.3">
      <c r="A13" s="60"/>
      <c r="B13" s="6">
        <v>6</v>
      </c>
      <c r="C13" s="6" t="s">
        <v>22</v>
      </c>
      <c r="D13" s="6">
        <v>9.8000000000000007</v>
      </c>
      <c r="E13" s="6">
        <v>10</v>
      </c>
      <c r="F13" s="6">
        <v>9</v>
      </c>
      <c r="G13" s="6"/>
      <c r="H13" s="6">
        <v>10</v>
      </c>
      <c r="I13" s="6">
        <f t="shared" si="0"/>
        <v>9.7200000000000006</v>
      </c>
      <c r="J13" s="6" t="s">
        <v>76</v>
      </c>
      <c r="K13" s="6">
        <f t="shared" si="1"/>
        <v>3</v>
      </c>
      <c r="L13" s="6"/>
      <c r="M13" s="6"/>
      <c r="N13" s="7">
        <v>5</v>
      </c>
    </row>
    <row r="14" spans="1:14" x14ac:dyDescent="0.3">
      <c r="A14" s="60"/>
      <c r="B14" s="6">
        <v>7</v>
      </c>
      <c r="C14" s="6" t="s">
        <v>23</v>
      </c>
      <c r="D14" s="6">
        <v>10</v>
      </c>
      <c r="E14" s="6">
        <v>10</v>
      </c>
      <c r="F14" s="6">
        <v>8</v>
      </c>
      <c r="G14" s="6"/>
      <c r="H14" s="6">
        <v>10</v>
      </c>
      <c r="I14" s="6">
        <f t="shared" si="0"/>
        <v>9.6</v>
      </c>
      <c r="J14" s="6" t="s">
        <v>77</v>
      </c>
      <c r="K14" s="6">
        <f t="shared" si="1"/>
        <v>5</v>
      </c>
      <c r="L14" s="6"/>
      <c r="M14" s="6"/>
      <c r="N14" s="7">
        <v>4</v>
      </c>
    </row>
    <row r="15" spans="1:14" ht="14.4" thickBot="1" x14ac:dyDescent="0.35">
      <c r="A15" s="72"/>
      <c r="B15" s="8">
        <v>8</v>
      </c>
      <c r="C15" s="8" t="s">
        <v>24</v>
      </c>
      <c r="D15" s="8">
        <v>9.6999999999999993</v>
      </c>
      <c r="E15" s="8">
        <v>10</v>
      </c>
      <c r="F15" s="8">
        <v>8</v>
      </c>
      <c r="G15" s="8"/>
      <c r="H15" s="8">
        <v>10</v>
      </c>
      <c r="I15" s="8">
        <f t="shared" si="0"/>
        <v>9.48</v>
      </c>
      <c r="J15" s="8" t="s">
        <v>77</v>
      </c>
      <c r="K15" s="8">
        <f t="shared" si="1"/>
        <v>8</v>
      </c>
      <c r="L15" s="8"/>
      <c r="M15" s="8"/>
      <c r="N15" s="9">
        <v>4</v>
      </c>
    </row>
    <row r="16" spans="1:14" x14ac:dyDescent="0.3">
      <c r="A16" s="59" t="s">
        <v>25</v>
      </c>
      <c r="B16" s="4">
        <v>9</v>
      </c>
      <c r="C16" s="4" t="s">
        <v>26</v>
      </c>
      <c r="D16" s="4">
        <v>9.7200000000000006</v>
      </c>
      <c r="E16" s="4">
        <v>10</v>
      </c>
      <c r="F16" s="4">
        <v>10</v>
      </c>
      <c r="G16" s="4"/>
      <c r="H16" s="4">
        <v>10</v>
      </c>
      <c r="I16" s="4">
        <f t="shared" si="0"/>
        <v>9.8879999999999999</v>
      </c>
      <c r="J16" s="4" t="s">
        <v>76</v>
      </c>
      <c r="K16" s="4">
        <f>RANK(I16,$I$16:$I$34,0)</f>
        <v>4</v>
      </c>
      <c r="L16" s="4"/>
      <c r="M16" s="4"/>
      <c r="N16" s="5">
        <v>5</v>
      </c>
    </row>
    <row r="17" spans="1:14" x14ac:dyDescent="0.3">
      <c r="A17" s="60"/>
      <c r="B17" s="6">
        <v>10</v>
      </c>
      <c r="C17" s="6" t="s">
        <v>27</v>
      </c>
      <c r="D17" s="6">
        <v>9.68</v>
      </c>
      <c r="E17" s="6">
        <v>10</v>
      </c>
      <c r="F17" s="6">
        <v>7</v>
      </c>
      <c r="G17" s="6"/>
      <c r="H17" s="6">
        <v>10</v>
      </c>
      <c r="I17" s="6">
        <f t="shared" si="0"/>
        <v>9.2720000000000002</v>
      </c>
      <c r="J17" s="6" t="s">
        <v>78</v>
      </c>
      <c r="K17" s="6">
        <v>12</v>
      </c>
      <c r="L17" s="6"/>
      <c r="M17" s="6"/>
      <c r="N17" s="7">
        <v>3</v>
      </c>
    </row>
    <row r="18" spans="1:14" x14ac:dyDescent="0.3">
      <c r="A18" s="60"/>
      <c r="B18" s="6">
        <v>11</v>
      </c>
      <c r="C18" s="6" t="s">
        <v>28</v>
      </c>
      <c r="D18" s="6">
        <v>9.68</v>
      </c>
      <c r="E18" s="6">
        <v>10</v>
      </c>
      <c r="F18" s="6">
        <v>10</v>
      </c>
      <c r="G18" s="6"/>
      <c r="H18" s="6">
        <v>9</v>
      </c>
      <c r="I18" s="6">
        <f t="shared" si="0"/>
        <v>9.6720000000000006</v>
      </c>
      <c r="J18" s="6" t="s">
        <v>76</v>
      </c>
      <c r="K18" s="6">
        <f>RANK(I18,$I$16:$I$34,0)</f>
        <v>7</v>
      </c>
      <c r="L18" s="6"/>
      <c r="M18" s="6"/>
      <c r="N18" s="7">
        <v>5</v>
      </c>
    </row>
    <row r="19" spans="1:14" x14ac:dyDescent="0.3">
      <c r="A19" s="60"/>
      <c r="B19" s="6">
        <v>12</v>
      </c>
      <c r="C19" s="6" t="s">
        <v>29</v>
      </c>
      <c r="D19" s="6">
        <v>9.58</v>
      </c>
      <c r="E19" s="6">
        <v>10</v>
      </c>
      <c r="F19" s="6">
        <v>7</v>
      </c>
      <c r="G19" s="6"/>
      <c r="H19" s="6">
        <v>10</v>
      </c>
      <c r="I19" s="6">
        <f t="shared" si="0"/>
        <v>9.2319999999999993</v>
      </c>
      <c r="J19" s="6" t="s">
        <v>78</v>
      </c>
      <c r="K19" s="6">
        <v>13</v>
      </c>
      <c r="L19" s="6"/>
      <c r="M19" s="6"/>
      <c r="N19" s="7">
        <v>3</v>
      </c>
    </row>
    <row r="20" spans="1:14" x14ac:dyDescent="0.3">
      <c r="A20" s="60"/>
      <c r="B20" s="6">
        <v>13</v>
      </c>
      <c r="C20" s="6" t="s">
        <v>30</v>
      </c>
      <c r="D20" s="6">
        <v>10</v>
      </c>
      <c r="E20" s="6">
        <v>10</v>
      </c>
      <c r="F20" s="6">
        <v>10</v>
      </c>
      <c r="G20" s="6"/>
      <c r="H20" s="6">
        <v>10</v>
      </c>
      <c r="I20" s="6">
        <f t="shared" si="0"/>
        <v>10</v>
      </c>
      <c r="J20" s="6" t="s">
        <v>76</v>
      </c>
      <c r="K20" s="6">
        <f>RANK(I20,$I$16:$I$34,0)</f>
        <v>1</v>
      </c>
      <c r="L20" s="6"/>
      <c r="M20" s="6"/>
      <c r="N20" s="7">
        <v>5</v>
      </c>
    </row>
    <row r="21" spans="1:14" x14ac:dyDescent="0.3">
      <c r="A21" s="60"/>
      <c r="B21" s="6">
        <v>14</v>
      </c>
      <c r="C21" s="6" t="s">
        <v>31</v>
      </c>
      <c r="D21" s="6">
        <v>9.69</v>
      </c>
      <c r="E21" s="6">
        <v>10</v>
      </c>
      <c r="F21" s="6">
        <v>8</v>
      </c>
      <c r="G21" s="6"/>
      <c r="H21" s="6">
        <v>10</v>
      </c>
      <c r="I21" s="6">
        <f t="shared" si="0"/>
        <v>9.4759999999999991</v>
      </c>
      <c r="J21" s="6" t="s">
        <v>77</v>
      </c>
      <c r="K21" s="6">
        <v>9</v>
      </c>
      <c r="L21" s="6"/>
      <c r="M21" s="6"/>
      <c r="N21" s="7">
        <v>4</v>
      </c>
    </row>
    <row r="22" spans="1:14" x14ac:dyDescent="0.3">
      <c r="A22" s="60"/>
      <c r="B22" s="6">
        <v>15</v>
      </c>
      <c r="C22" s="6" t="s">
        <v>32</v>
      </c>
      <c r="D22" s="6">
        <v>9.59</v>
      </c>
      <c r="E22" s="6">
        <v>10</v>
      </c>
      <c r="F22" s="6">
        <v>10</v>
      </c>
      <c r="G22" s="6"/>
      <c r="H22" s="6">
        <v>10</v>
      </c>
      <c r="I22" s="6">
        <f t="shared" si="0"/>
        <v>9.8360000000000003</v>
      </c>
      <c r="J22" s="6" t="s">
        <v>76</v>
      </c>
      <c r="K22" s="6">
        <f>RANK(I22,$I$16:$I$34,0)</f>
        <v>5</v>
      </c>
      <c r="L22" s="6"/>
      <c r="M22" s="6"/>
      <c r="N22" s="7">
        <v>5</v>
      </c>
    </row>
    <row r="23" spans="1:14" x14ac:dyDescent="0.3">
      <c r="A23" s="60"/>
      <c r="B23" s="6">
        <v>16</v>
      </c>
      <c r="C23" s="6" t="s">
        <v>33</v>
      </c>
      <c r="D23" s="6">
        <v>9.09</v>
      </c>
      <c r="E23" s="6">
        <v>10</v>
      </c>
      <c r="F23" s="6">
        <v>7</v>
      </c>
      <c r="G23" s="6"/>
      <c r="H23" s="6">
        <v>9</v>
      </c>
      <c r="I23" s="6">
        <f t="shared" si="0"/>
        <v>8.8360000000000003</v>
      </c>
      <c r="J23" s="6" t="s">
        <v>78</v>
      </c>
      <c r="K23" s="6">
        <v>15</v>
      </c>
      <c r="L23" s="6"/>
      <c r="M23" s="6"/>
      <c r="N23" s="7">
        <v>3</v>
      </c>
    </row>
    <row r="24" spans="1:14" x14ac:dyDescent="0.3">
      <c r="A24" s="60"/>
      <c r="B24" s="6">
        <v>17</v>
      </c>
      <c r="C24" s="6" t="s">
        <v>34</v>
      </c>
      <c r="D24" s="6">
        <v>7.6</v>
      </c>
      <c r="E24" s="6">
        <v>7.9</v>
      </c>
      <c r="F24" s="6">
        <v>6</v>
      </c>
      <c r="G24" s="6"/>
      <c r="H24" s="6">
        <v>9</v>
      </c>
      <c r="I24" s="6">
        <f t="shared" si="0"/>
        <v>7.62</v>
      </c>
      <c r="J24" s="6" t="s">
        <v>84</v>
      </c>
      <c r="K24" s="6">
        <v>18</v>
      </c>
      <c r="L24" s="6"/>
      <c r="M24" s="6"/>
      <c r="N24" s="7">
        <v>2</v>
      </c>
    </row>
    <row r="25" spans="1:14" x14ac:dyDescent="0.3">
      <c r="A25" s="60"/>
      <c r="B25" s="6">
        <v>18</v>
      </c>
      <c r="C25" s="6" t="s">
        <v>35</v>
      </c>
      <c r="D25" s="6">
        <v>10</v>
      </c>
      <c r="E25" s="6">
        <v>10</v>
      </c>
      <c r="F25" s="6">
        <v>10</v>
      </c>
      <c r="G25" s="6"/>
      <c r="H25" s="6">
        <v>10</v>
      </c>
      <c r="I25" s="6">
        <f t="shared" si="0"/>
        <v>10</v>
      </c>
      <c r="J25" s="6" t="s">
        <v>76</v>
      </c>
      <c r="K25" s="6">
        <f>RANK(I25,$I$16:$I$34,0)</f>
        <v>1</v>
      </c>
      <c r="L25" s="6"/>
      <c r="M25" s="6"/>
      <c r="N25" s="7">
        <v>5</v>
      </c>
    </row>
    <row r="26" spans="1:14" x14ac:dyDescent="0.3">
      <c r="A26" s="60"/>
      <c r="B26" s="6">
        <v>19</v>
      </c>
      <c r="C26" s="6" t="s">
        <v>36</v>
      </c>
      <c r="D26" s="6">
        <v>9.6</v>
      </c>
      <c r="E26" s="6">
        <v>10</v>
      </c>
      <c r="F26" s="6">
        <v>9</v>
      </c>
      <c r="G26" s="6"/>
      <c r="H26" s="6">
        <v>9</v>
      </c>
      <c r="I26" s="6">
        <f t="shared" si="0"/>
        <v>9.4400000000000013</v>
      </c>
      <c r="J26" s="6" t="s">
        <v>76</v>
      </c>
      <c r="K26" s="6">
        <v>8</v>
      </c>
      <c r="L26" s="6"/>
      <c r="M26" s="6"/>
      <c r="N26" s="7">
        <v>5</v>
      </c>
    </row>
    <row r="27" spans="1:14" x14ac:dyDescent="0.3">
      <c r="A27" s="60"/>
      <c r="B27" s="6">
        <v>20</v>
      </c>
      <c r="C27" s="6" t="s">
        <v>37</v>
      </c>
      <c r="D27" s="6">
        <v>9.89</v>
      </c>
      <c r="E27" s="6">
        <v>10</v>
      </c>
      <c r="F27" s="6">
        <v>10</v>
      </c>
      <c r="G27" s="6"/>
      <c r="H27" s="6">
        <v>10</v>
      </c>
      <c r="I27" s="6">
        <f t="shared" si="0"/>
        <v>9.9559999999999995</v>
      </c>
      <c r="J27" s="6" t="s">
        <v>76</v>
      </c>
      <c r="K27" s="6">
        <f>RANK(I27,$I$16:$I$34,0)</f>
        <v>3</v>
      </c>
      <c r="L27" s="6"/>
      <c r="M27" s="6"/>
      <c r="N27" s="7">
        <v>5</v>
      </c>
    </row>
    <row r="28" spans="1:14" x14ac:dyDescent="0.3">
      <c r="A28" s="60"/>
      <c r="B28" s="6">
        <v>21</v>
      </c>
      <c r="C28" s="6" t="s">
        <v>38</v>
      </c>
      <c r="D28" s="6">
        <v>10</v>
      </c>
      <c r="E28" s="6">
        <v>10</v>
      </c>
      <c r="F28" s="6">
        <v>7</v>
      </c>
      <c r="G28" s="6"/>
      <c r="H28" s="6">
        <v>9</v>
      </c>
      <c r="I28" s="6">
        <f t="shared" si="0"/>
        <v>9.1999999999999993</v>
      </c>
      <c r="J28" s="6" t="s">
        <v>78</v>
      </c>
      <c r="K28" s="6">
        <v>14</v>
      </c>
      <c r="L28" s="6"/>
      <c r="M28" s="6"/>
      <c r="N28" s="7">
        <v>3</v>
      </c>
    </row>
    <row r="29" spans="1:14" x14ac:dyDescent="0.3">
      <c r="A29" s="60"/>
      <c r="B29" s="6">
        <v>22</v>
      </c>
      <c r="C29" s="6" t="s">
        <v>39</v>
      </c>
      <c r="D29" s="6">
        <v>9.19</v>
      </c>
      <c r="E29" s="6">
        <v>10</v>
      </c>
      <c r="F29" s="6">
        <v>9</v>
      </c>
      <c r="G29" s="6"/>
      <c r="H29" s="6">
        <v>8</v>
      </c>
      <c r="I29" s="6">
        <f t="shared" si="0"/>
        <v>9.0759999999999987</v>
      </c>
      <c r="J29" s="6" t="s">
        <v>77</v>
      </c>
      <c r="K29" s="6">
        <v>10</v>
      </c>
      <c r="L29" s="6"/>
      <c r="M29" s="6"/>
      <c r="N29" s="7">
        <v>4</v>
      </c>
    </row>
    <row r="30" spans="1:14" x14ac:dyDescent="0.3">
      <c r="A30" s="60"/>
      <c r="B30" s="6">
        <v>23</v>
      </c>
      <c r="C30" s="6" t="s">
        <v>40</v>
      </c>
      <c r="D30" s="6">
        <v>10</v>
      </c>
      <c r="E30" s="6">
        <v>10</v>
      </c>
      <c r="F30" s="6">
        <v>9</v>
      </c>
      <c r="G30" s="6"/>
      <c r="H30" s="6">
        <v>10</v>
      </c>
      <c r="I30" s="6">
        <f t="shared" si="0"/>
        <v>9.8000000000000007</v>
      </c>
      <c r="J30" s="6" t="s">
        <v>76</v>
      </c>
      <c r="K30" s="6">
        <f>RANK(I30,$I$16:$I$34,0)</f>
        <v>6</v>
      </c>
      <c r="L30" s="6"/>
      <c r="M30" s="6"/>
      <c r="N30" s="7">
        <v>5</v>
      </c>
    </row>
    <row r="31" spans="1:14" x14ac:dyDescent="0.3">
      <c r="A31" s="60"/>
      <c r="B31" s="6">
        <v>24</v>
      </c>
      <c r="C31" s="6" t="s">
        <v>41</v>
      </c>
      <c r="D31" s="6">
        <v>9.69</v>
      </c>
      <c r="E31" s="6">
        <v>10</v>
      </c>
      <c r="F31" s="6">
        <v>7</v>
      </c>
      <c r="G31" s="6"/>
      <c r="H31" s="6">
        <v>10</v>
      </c>
      <c r="I31" s="6">
        <f t="shared" si="0"/>
        <v>9.2759999999999998</v>
      </c>
      <c r="J31" s="6" t="s">
        <v>78</v>
      </c>
      <c r="K31" s="6">
        <v>11</v>
      </c>
      <c r="L31" s="6"/>
      <c r="M31" s="6"/>
      <c r="N31" s="7">
        <v>3</v>
      </c>
    </row>
    <row r="32" spans="1:14" x14ac:dyDescent="0.3">
      <c r="A32" s="60"/>
      <c r="B32" s="6">
        <v>25</v>
      </c>
      <c r="C32" s="6" t="s">
        <v>42</v>
      </c>
      <c r="D32" s="6">
        <v>9.27</v>
      </c>
      <c r="E32" s="6">
        <v>10</v>
      </c>
      <c r="F32" s="6">
        <v>6</v>
      </c>
      <c r="G32" s="6"/>
      <c r="H32" s="6">
        <v>10</v>
      </c>
      <c r="I32" s="6">
        <f t="shared" si="0"/>
        <v>8.9079999999999995</v>
      </c>
      <c r="J32" s="6" t="s">
        <v>84</v>
      </c>
      <c r="K32" s="6">
        <v>17</v>
      </c>
      <c r="L32" s="6"/>
      <c r="M32" s="6"/>
      <c r="N32" s="7">
        <v>2</v>
      </c>
    </row>
    <row r="33" spans="1:14" x14ac:dyDescent="0.3">
      <c r="A33" s="60"/>
      <c r="B33" s="6">
        <v>26</v>
      </c>
      <c r="C33" s="6" t="s">
        <v>43</v>
      </c>
      <c r="D33" s="6">
        <v>9.4700000000000006</v>
      </c>
      <c r="E33" s="6">
        <v>10</v>
      </c>
      <c r="F33" s="6">
        <v>7</v>
      </c>
      <c r="G33" s="6"/>
      <c r="H33" s="6">
        <v>10</v>
      </c>
      <c r="I33" s="6">
        <f t="shared" si="0"/>
        <v>9.1879999999999988</v>
      </c>
      <c r="J33" s="6" t="s">
        <v>78</v>
      </c>
      <c r="K33" s="6">
        <v>16</v>
      </c>
      <c r="L33" s="6"/>
      <c r="M33" s="6"/>
      <c r="N33" s="7">
        <v>3</v>
      </c>
    </row>
    <row r="34" spans="1:14" ht="14.4" thickBot="1" x14ac:dyDescent="0.35">
      <c r="A34" s="61"/>
      <c r="B34" s="10">
        <v>27</v>
      </c>
      <c r="C34" s="10" t="s">
        <v>44</v>
      </c>
      <c r="D34" s="10">
        <v>9.68</v>
      </c>
      <c r="E34" s="10">
        <v>10</v>
      </c>
      <c r="F34" s="10">
        <v>0</v>
      </c>
      <c r="G34" s="10"/>
      <c r="H34" s="10">
        <v>10</v>
      </c>
      <c r="I34" s="10">
        <f t="shared" si="0"/>
        <v>7.8719999999999999</v>
      </c>
      <c r="J34" s="10" t="s">
        <v>85</v>
      </c>
      <c r="K34" s="10">
        <v>19</v>
      </c>
      <c r="L34" s="10"/>
      <c r="M34" s="10"/>
      <c r="N34" s="11">
        <v>1</v>
      </c>
    </row>
    <row r="36" spans="1:14" x14ac:dyDescent="0.3">
      <c r="A36" s="40" t="s">
        <v>45</v>
      </c>
      <c r="B36" s="74"/>
      <c r="C36" s="74"/>
      <c r="D36" s="67" t="s">
        <v>46</v>
      </c>
      <c r="E36" s="67"/>
      <c r="F36" s="67"/>
      <c r="G36" s="67"/>
      <c r="H36" s="67"/>
      <c r="I36" s="67"/>
      <c r="J36" s="67"/>
      <c r="K36" s="67" t="s">
        <v>47</v>
      </c>
      <c r="L36" s="67"/>
      <c r="M36" s="67"/>
      <c r="N36" s="67"/>
    </row>
    <row r="37" spans="1:14" x14ac:dyDescent="0.3">
      <c r="A37" s="40" t="s">
        <v>48</v>
      </c>
      <c r="B37" s="74"/>
      <c r="C37" s="74"/>
      <c r="D37" s="67" t="s">
        <v>49</v>
      </c>
      <c r="E37" s="67"/>
      <c r="F37" s="67"/>
      <c r="G37" s="67"/>
      <c r="H37" s="67"/>
      <c r="I37" s="67"/>
      <c r="J37" s="67"/>
    </row>
    <row r="38" spans="1:14" x14ac:dyDescent="0.3">
      <c r="A38" s="40" t="s">
        <v>50</v>
      </c>
      <c r="B38" s="43"/>
      <c r="C38" s="43"/>
      <c r="D38" s="67"/>
      <c r="E38" s="67"/>
      <c r="F38" s="67"/>
      <c r="G38" s="67"/>
      <c r="H38" s="67"/>
      <c r="I38" s="67"/>
      <c r="J38" s="67"/>
    </row>
    <row r="39" spans="1:14" x14ac:dyDescent="0.3">
      <c r="A39" s="40" t="s">
        <v>51</v>
      </c>
      <c r="B39" s="43"/>
      <c r="C39" s="43"/>
      <c r="D39" s="67"/>
      <c r="E39" s="67"/>
      <c r="F39" s="67"/>
      <c r="G39" s="67"/>
      <c r="H39" s="67"/>
      <c r="I39" s="67"/>
      <c r="J39" s="67"/>
    </row>
    <row r="40" spans="1:14" x14ac:dyDescent="0.3">
      <c r="A40" s="40" t="s">
        <v>52</v>
      </c>
      <c r="B40" s="43"/>
      <c r="C40" s="43"/>
      <c r="D40" s="67"/>
      <c r="E40" s="67"/>
      <c r="F40" s="67"/>
      <c r="G40" s="67"/>
      <c r="H40" s="67"/>
      <c r="I40" s="67"/>
      <c r="J40" s="67"/>
    </row>
    <row r="41" spans="1:14" x14ac:dyDescent="0.3">
      <c r="A41" s="40" t="s">
        <v>53</v>
      </c>
      <c r="B41" s="40"/>
      <c r="C41" s="40"/>
      <c r="D41" s="67"/>
      <c r="E41" s="67"/>
      <c r="F41" s="67"/>
      <c r="G41" s="67"/>
      <c r="H41" s="67"/>
      <c r="I41" s="67"/>
      <c r="J41" s="67"/>
      <c r="K41" s="52" t="s">
        <v>54</v>
      </c>
      <c r="L41" s="52"/>
      <c r="M41" s="52"/>
      <c r="N41" s="52"/>
    </row>
  </sheetData>
  <sortState ref="B16:N34">
    <sortCondition ref="C16:C34"/>
  </sortState>
  <mergeCells count="21">
    <mergeCell ref="B37:C37"/>
    <mergeCell ref="D37:J41"/>
    <mergeCell ref="K41:N41"/>
    <mergeCell ref="L6:L7"/>
    <mergeCell ref="M6:M7"/>
    <mergeCell ref="N6:N7"/>
    <mergeCell ref="A8:A15"/>
    <mergeCell ref="A16:A34"/>
    <mergeCell ref="B36:C36"/>
    <mergeCell ref="D36:J36"/>
    <mergeCell ref="K36:N36"/>
    <mergeCell ref="A1:D1"/>
    <mergeCell ref="A2:D2"/>
    <mergeCell ref="A4:N4"/>
    <mergeCell ref="A6:A7"/>
    <mergeCell ref="B6:B7"/>
    <mergeCell ref="C6:C7"/>
    <mergeCell ref="D6:H6"/>
    <mergeCell ref="I6:I7"/>
    <mergeCell ref="J6:J7"/>
    <mergeCell ref="K6:K7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13" workbookViewId="0">
      <selection activeCell="N6" sqref="N6:N7"/>
    </sheetView>
  </sheetViews>
  <sheetFormatPr defaultRowHeight="14.4" x14ac:dyDescent="0.3"/>
  <sheetData>
    <row r="1" spans="1:23" ht="15.6" x14ac:dyDescent="0.3">
      <c r="A1" s="77" t="s">
        <v>0</v>
      </c>
      <c r="B1" s="77"/>
      <c r="C1" s="77"/>
      <c r="D1" s="77"/>
      <c r="E1" s="15"/>
      <c r="F1" s="15"/>
      <c r="G1" s="15"/>
      <c r="H1" s="15"/>
      <c r="I1" s="15"/>
      <c r="J1" s="15"/>
      <c r="K1" s="15"/>
    </row>
    <row r="2" spans="1:23" ht="15.6" x14ac:dyDescent="0.3">
      <c r="A2" s="78" t="s">
        <v>1</v>
      </c>
      <c r="B2" s="78"/>
      <c r="C2" s="78"/>
      <c r="D2" s="78"/>
      <c r="E2" s="16"/>
      <c r="F2" s="15"/>
      <c r="G2" s="15"/>
      <c r="H2" s="15"/>
      <c r="I2" s="15"/>
      <c r="J2" s="15"/>
      <c r="K2" s="15"/>
    </row>
    <row r="3" spans="1:23" ht="15.6" x14ac:dyDescent="0.3">
      <c r="A3" s="17"/>
      <c r="B3" s="18"/>
      <c r="C3" s="18"/>
      <c r="D3" s="18"/>
      <c r="E3" s="15"/>
      <c r="F3" s="15"/>
      <c r="G3" s="15"/>
      <c r="H3" s="15"/>
      <c r="I3" s="15"/>
      <c r="J3" s="15"/>
      <c r="K3" s="15"/>
    </row>
    <row r="4" spans="1:23" ht="15.6" x14ac:dyDescent="0.3">
      <c r="A4" s="79" t="s">
        <v>93</v>
      </c>
      <c r="B4" s="79"/>
      <c r="C4" s="79"/>
      <c r="D4" s="79"/>
      <c r="E4" s="79"/>
      <c r="F4" s="79"/>
      <c r="G4" s="79"/>
      <c r="H4" s="79"/>
      <c r="I4" s="79"/>
      <c r="J4" s="79"/>
      <c r="K4" s="79"/>
      <c r="M4" s="52" t="s">
        <v>59</v>
      </c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23" ht="16.2" thickBot="1" x14ac:dyDescent="0.35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M5" s="2"/>
      <c r="N5" s="44"/>
      <c r="O5" s="44"/>
      <c r="P5" s="44"/>
      <c r="Q5" s="44"/>
      <c r="R5" s="44"/>
      <c r="S5" s="44"/>
      <c r="T5" s="44"/>
      <c r="U5" s="44"/>
      <c r="V5" s="44"/>
      <c r="W5" s="18"/>
    </row>
    <row r="6" spans="1:23" ht="15.6" customHeight="1" x14ac:dyDescent="0.3">
      <c r="A6" s="80" t="s">
        <v>2</v>
      </c>
      <c r="B6" s="82" t="s">
        <v>3</v>
      </c>
      <c r="C6" s="82" t="s">
        <v>4</v>
      </c>
      <c r="D6" s="82" t="s">
        <v>73</v>
      </c>
      <c r="E6" s="82" t="s">
        <v>72</v>
      </c>
      <c r="F6" s="82" t="s">
        <v>71</v>
      </c>
      <c r="G6" s="82" t="s">
        <v>70</v>
      </c>
      <c r="H6" s="82" t="s">
        <v>6</v>
      </c>
      <c r="I6" s="86" t="s">
        <v>59</v>
      </c>
      <c r="J6" s="86" t="s">
        <v>60</v>
      </c>
      <c r="K6" s="82" t="s">
        <v>61</v>
      </c>
      <c r="M6" s="88" t="s">
        <v>4</v>
      </c>
      <c r="N6" s="75" t="s">
        <v>62</v>
      </c>
      <c r="O6" s="75" t="s">
        <v>69</v>
      </c>
      <c r="P6" s="75" t="s">
        <v>74</v>
      </c>
      <c r="Q6" s="75" t="s">
        <v>75</v>
      </c>
      <c r="R6" s="75" t="s">
        <v>86</v>
      </c>
      <c r="S6" s="75" t="s">
        <v>87</v>
      </c>
      <c r="T6" s="75" t="s">
        <v>88</v>
      </c>
      <c r="U6" s="75" t="s">
        <v>89</v>
      </c>
      <c r="V6" s="75" t="s">
        <v>90</v>
      </c>
      <c r="W6" s="84" t="s">
        <v>63</v>
      </c>
    </row>
    <row r="7" spans="1:23" ht="58.2" customHeight="1" thickBot="1" x14ac:dyDescent="0.35">
      <c r="A7" s="81"/>
      <c r="B7" s="83"/>
      <c r="C7" s="83"/>
      <c r="D7" s="83"/>
      <c r="E7" s="83"/>
      <c r="F7" s="83"/>
      <c r="G7" s="83"/>
      <c r="H7" s="83"/>
      <c r="I7" s="87"/>
      <c r="J7" s="87"/>
      <c r="K7" s="83"/>
      <c r="M7" s="89"/>
      <c r="N7" s="76"/>
      <c r="O7" s="76"/>
      <c r="P7" s="76"/>
      <c r="Q7" s="76"/>
      <c r="R7" s="76"/>
      <c r="S7" s="76"/>
      <c r="T7" s="76"/>
      <c r="U7" s="76"/>
      <c r="V7" s="76"/>
      <c r="W7" s="85"/>
    </row>
    <row r="8" spans="1:23" ht="16.2" thickBot="1" x14ac:dyDescent="0.35">
      <c r="A8" s="80" t="s">
        <v>16</v>
      </c>
      <c r="B8" s="19">
        <v>1</v>
      </c>
      <c r="C8" s="19" t="s">
        <v>17</v>
      </c>
      <c r="D8" s="5">
        <v>5</v>
      </c>
      <c r="E8" s="5">
        <v>5</v>
      </c>
      <c r="F8" s="4">
        <f>'Tuần 11'!N8</f>
        <v>5</v>
      </c>
      <c r="G8" s="4">
        <f>'Tuần 12'!N8</f>
        <v>4</v>
      </c>
      <c r="H8" s="20">
        <f t="shared" ref="H8:H34" si="0">(D8+E8+F8+G8)/4</f>
        <v>4.75</v>
      </c>
      <c r="I8" s="20">
        <f t="shared" ref="I8:I34" si="1">W8</f>
        <v>0.375</v>
      </c>
      <c r="J8" s="20">
        <f>(H8+I8)</f>
        <v>5.125</v>
      </c>
      <c r="K8" s="33" t="s">
        <v>76</v>
      </c>
      <c r="M8" s="21" t="s">
        <v>17</v>
      </c>
      <c r="N8" s="4"/>
      <c r="P8" s="19">
        <v>0.5</v>
      </c>
      <c r="Q8" s="19">
        <v>0.5</v>
      </c>
      <c r="R8" s="19">
        <v>0.125</v>
      </c>
      <c r="S8" s="45">
        <v>0.375</v>
      </c>
      <c r="T8" s="45"/>
      <c r="U8" s="45"/>
      <c r="V8" s="45"/>
      <c r="W8" s="22">
        <f>(P8+Q8+R8+S8)/4</f>
        <v>0.375</v>
      </c>
    </row>
    <row r="9" spans="1:23" ht="15.6" x14ac:dyDescent="0.3">
      <c r="A9" s="90"/>
      <c r="B9" s="23">
        <v>2</v>
      </c>
      <c r="C9" s="23" t="s">
        <v>18</v>
      </c>
      <c r="D9" s="7">
        <v>5</v>
      </c>
      <c r="E9" s="7">
        <v>5</v>
      </c>
      <c r="F9" s="6">
        <f>'Tuần 11'!N9</f>
        <v>5</v>
      </c>
      <c r="G9" s="6">
        <f>'Tuần 12'!N9</f>
        <v>5</v>
      </c>
      <c r="H9" s="24">
        <f t="shared" si="0"/>
        <v>5</v>
      </c>
      <c r="I9" s="24">
        <f t="shared" si="1"/>
        <v>0.29166666666666669</v>
      </c>
      <c r="J9" s="24">
        <f t="shared" ref="J9:J34" si="2">(H9+I9)</f>
        <v>5.291666666666667</v>
      </c>
      <c r="K9" s="34" t="s">
        <v>76</v>
      </c>
      <c r="M9" s="25" t="s">
        <v>18</v>
      </c>
      <c r="N9" s="6"/>
      <c r="O9" s="19">
        <v>0.375</v>
      </c>
      <c r="P9" s="23">
        <v>0.125</v>
      </c>
      <c r="Q9" s="23">
        <v>0.5</v>
      </c>
      <c r="R9" s="23">
        <v>0.375</v>
      </c>
      <c r="S9" s="46">
        <v>0.25</v>
      </c>
      <c r="T9" s="46">
        <v>0.125</v>
      </c>
      <c r="U9" s="46"/>
      <c r="V9" s="46"/>
      <c r="W9" s="26">
        <f>(O9+P9+Q9+R9+S9+T9)/6</f>
        <v>0.29166666666666669</v>
      </c>
    </row>
    <row r="10" spans="1:23" ht="15.6" x14ac:dyDescent="0.3">
      <c r="A10" s="90"/>
      <c r="B10" s="23">
        <v>3</v>
      </c>
      <c r="C10" s="23" t="s">
        <v>19</v>
      </c>
      <c r="D10" s="7">
        <v>5</v>
      </c>
      <c r="E10" s="7">
        <v>5</v>
      </c>
      <c r="F10" s="6">
        <f>'Tuần 11'!N10</f>
        <v>5</v>
      </c>
      <c r="G10" s="6">
        <f>'Tuần 12'!N10</f>
        <v>4</v>
      </c>
      <c r="H10" s="24">
        <f t="shared" si="0"/>
        <v>4.75</v>
      </c>
      <c r="I10" s="24">
        <f t="shared" si="1"/>
        <v>0.20833333333333334</v>
      </c>
      <c r="J10" s="24">
        <f t="shared" si="2"/>
        <v>4.958333333333333</v>
      </c>
      <c r="K10" s="34" t="s">
        <v>76</v>
      </c>
      <c r="M10" s="25" t="s">
        <v>19</v>
      </c>
      <c r="N10" s="6"/>
      <c r="O10" s="23"/>
      <c r="P10" s="23">
        <v>0.125</v>
      </c>
      <c r="Q10" s="23"/>
      <c r="R10" s="23">
        <v>0.125</v>
      </c>
      <c r="S10" s="46">
        <v>0.375</v>
      </c>
      <c r="T10" s="46"/>
      <c r="U10" s="46"/>
      <c r="V10" s="46"/>
      <c r="W10" s="26">
        <f>(P10+R10+S10)/3</f>
        <v>0.20833333333333334</v>
      </c>
    </row>
    <row r="11" spans="1:23" ht="15.6" x14ac:dyDescent="0.3">
      <c r="A11" s="90"/>
      <c r="B11" s="23">
        <v>4</v>
      </c>
      <c r="C11" s="23" t="s">
        <v>20</v>
      </c>
      <c r="D11" s="7">
        <v>5</v>
      </c>
      <c r="E11" s="7">
        <v>5</v>
      </c>
      <c r="F11" s="6">
        <f>'Tuần 11'!N11</f>
        <v>5</v>
      </c>
      <c r="G11" s="6">
        <f>'Tuần 12'!N11</f>
        <v>5</v>
      </c>
      <c r="H11" s="24">
        <f t="shared" si="0"/>
        <v>5</v>
      </c>
      <c r="I11" s="24">
        <f t="shared" si="1"/>
        <v>0.34375</v>
      </c>
      <c r="J11" s="24">
        <f t="shared" si="2"/>
        <v>5.34375</v>
      </c>
      <c r="K11" s="34" t="s">
        <v>76</v>
      </c>
      <c r="M11" s="25" t="s">
        <v>20</v>
      </c>
      <c r="N11" s="6"/>
      <c r="O11" s="23"/>
      <c r="P11" s="23">
        <v>0.5</v>
      </c>
      <c r="Q11" s="23">
        <v>0.5</v>
      </c>
      <c r="R11" s="23">
        <v>0.25</v>
      </c>
      <c r="S11" s="46">
        <v>0.125</v>
      </c>
      <c r="T11" s="46"/>
      <c r="U11" s="46"/>
      <c r="V11" s="46"/>
      <c r="W11" s="26">
        <f>(P11+Q11+R11+S11)/4</f>
        <v>0.34375</v>
      </c>
    </row>
    <row r="12" spans="1:23" ht="15.6" x14ac:dyDescent="0.3">
      <c r="A12" s="90"/>
      <c r="B12" s="23">
        <v>5</v>
      </c>
      <c r="C12" s="23" t="s">
        <v>21</v>
      </c>
      <c r="D12" s="7">
        <v>5</v>
      </c>
      <c r="E12" s="7">
        <v>5</v>
      </c>
      <c r="F12" s="6">
        <f>'Tuần 11'!N12</f>
        <v>5</v>
      </c>
      <c r="G12" s="6">
        <f>'Tuần 12'!N12</f>
        <v>5</v>
      </c>
      <c r="H12" s="24">
        <f t="shared" si="0"/>
        <v>5</v>
      </c>
      <c r="I12" s="24">
        <f t="shared" si="1"/>
        <v>0.375</v>
      </c>
      <c r="J12" s="24">
        <f t="shared" si="2"/>
        <v>5.375</v>
      </c>
      <c r="K12" s="34" t="s">
        <v>76</v>
      </c>
      <c r="M12" s="25" t="s">
        <v>21</v>
      </c>
      <c r="N12" s="6"/>
      <c r="O12" s="23"/>
      <c r="P12" s="23"/>
      <c r="Q12" s="23"/>
      <c r="R12" s="23">
        <v>0.25</v>
      </c>
      <c r="S12" s="46"/>
      <c r="T12" s="46">
        <v>0.5</v>
      </c>
      <c r="U12" s="46"/>
      <c r="V12" s="46"/>
      <c r="W12" s="26">
        <f>(R12+T12)/2</f>
        <v>0.375</v>
      </c>
    </row>
    <row r="13" spans="1:23" ht="15.6" x14ac:dyDescent="0.3">
      <c r="A13" s="90"/>
      <c r="B13" s="23">
        <v>6</v>
      </c>
      <c r="C13" s="23" t="s">
        <v>22</v>
      </c>
      <c r="D13" s="7">
        <v>5</v>
      </c>
      <c r="E13" s="7">
        <v>5</v>
      </c>
      <c r="F13" s="6">
        <f>'Tuần 11'!N13</f>
        <v>5</v>
      </c>
      <c r="G13" s="6">
        <f>'Tuần 12'!N13</f>
        <v>5</v>
      </c>
      <c r="H13" s="24">
        <f t="shared" si="0"/>
        <v>5</v>
      </c>
      <c r="I13" s="24">
        <f t="shared" si="1"/>
        <v>0.40625</v>
      </c>
      <c r="J13" s="24">
        <f t="shared" si="2"/>
        <v>5.40625</v>
      </c>
      <c r="K13" s="34" t="s">
        <v>76</v>
      </c>
      <c r="M13" s="25" t="s">
        <v>22</v>
      </c>
      <c r="N13" s="6"/>
      <c r="O13" s="23"/>
      <c r="P13" s="23"/>
      <c r="Q13" s="23">
        <v>0.5</v>
      </c>
      <c r="R13" s="23">
        <v>0.375</v>
      </c>
      <c r="S13" s="46"/>
      <c r="T13" s="46">
        <v>0.25</v>
      </c>
      <c r="U13" s="46"/>
      <c r="V13" s="46">
        <v>0.5</v>
      </c>
      <c r="W13" s="26">
        <f>(Q13+R13+T13+V13)/4</f>
        <v>0.40625</v>
      </c>
    </row>
    <row r="14" spans="1:23" ht="15.6" x14ac:dyDescent="0.3">
      <c r="A14" s="90"/>
      <c r="B14" s="23">
        <v>7</v>
      </c>
      <c r="C14" s="23" t="s">
        <v>23</v>
      </c>
      <c r="D14" s="7">
        <v>5</v>
      </c>
      <c r="E14" s="7">
        <v>4</v>
      </c>
      <c r="F14" s="6">
        <f>'Tuần 11'!N14</f>
        <v>5</v>
      </c>
      <c r="G14" s="6">
        <f>'Tuần 12'!N14</f>
        <v>4</v>
      </c>
      <c r="H14" s="24">
        <f t="shared" si="0"/>
        <v>4.5</v>
      </c>
      <c r="I14" s="24">
        <f t="shared" si="1"/>
        <v>0.33333333333333331</v>
      </c>
      <c r="J14" s="24">
        <f t="shared" si="2"/>
        <v>4.833333333333333</v>
      </c>
      <c r="K14" s="34" t="s">
        <v>76</v>
      </c>
      <c r="M14" s="25" t="s">
        <v>23</v>
      </c>
      <c r="N14" s="6"/>
      <c r="O14" s="23"/>
      <c r="P14" s="23">
        <v>0.125</v>
      </c>
      <c r="Q14" s="23">
        <v>0.5</v>
      </c>
      <c r="R14" s="23"/>
      <c r="S14" s="46"/>
      <c r="T14" s="46"/>
      <c r="U14" s="46"/>
      <c r="V14" s="46">
        <v>0.375</v>
      </c>
      <c r="W14" s="26">
        <f>(P14+Q14+V14)/3</f>
        <v>0.33333333333333331</v>
      </c>
    </row>
    <row r="15" spans="1:23" ht="16.2" thickBot="1" x14ac:dyDescent="0.35">
      <c r="A15" s="81"/>
      <c r="B15" s="27">
        <v>8</v>
      </c>
      <c r="C15" s="27" t="s">
        <v>24</v>
      </c>
      <c r="D15" s="9">
        <v>5</v>
      </c>
      <c r="E15" s="9">
        <v>5</v>
      </c>
      <c r="F15" s="8">
        <f>'Tuần 11'!N15</f>
        <v>5</v>
      </c>
      <c r="G15" s="8">
        <f>'Tuần 12'!N15</f>
        <v>4</v>
      </c>
      <c r="H15" s="28">
        <f t="shared" si="0"/>
        <v>4.75</v>
      </c>
      <c r="I15" s="28">
        <f t="shared" si="1"/>
        <v>0.375</v>
      </c>
      <c r="J15" s="28">
        <f t="shared" si="2"/>
        <v>5.125</v>
      </c>
      <c r="K15" s="36" t="s">
        <v>76</v>
      </c>
      <c r="M15" s="37" t="s">
        <v>24</v>
      </c>
      <c r="N15" s="8"/>
      <c r="O15" s="27"/>
      <c r="P15" s="27"/>
      <c r="Q15" s="27">
        <v>0.5</v>
      </c>
      <c r="R15" s="27"/>
      <c r="S15" s="47"/>
      <c r="T15" s="47"/>
      <c r="U15" s="47">
        <v>0.25</v>
      </c>
      <c r="V15" s="47"/>
      <c r="W15" s="38">
        <f>(Q15+U15)/2</f>
        <v>0.375</v>
      </c>
    </row>
    <row r="16" spans="1:23" ht="15.6" x14ac:dyDescent="0.3">
      <c r="A16" s="80" t="s">
        <v>25</v>
      </c>
      <c r="B16" s="19">
        <v>9</v>
      </c>
      <c r="C16" s="19" t="s">
        <v>26</v>
      </c>
      <c r="D16" s="5">
        <v>5</v>
      </c>
      <c r="E16" s="5">
        <v>5</v>
      </c>
      <c r="F16" s="4">
        <f>'Tuần 11'!N16</f>
        <v>5</v>
      </c>
      <c r="G16" s="4">
        <f>'Tuần 12'!N16</f>
        <v>5</v>
      </c>
      <c r="H16" s="20">
        <f t="shared" si="0"/>
        <v>5</v>
      </c>
      <c r="I16" s="20">
        <f t="shared" si="1"/>
        <v>0.32500000000000001</v>
      </c>
      <c r="J16" s="20">
        <f t="shared" si="2"/>
        <v>5.3250000000000002</v>
      </c>
      <c r="K16" s="33" t="s">
        <v>76</v>
      </c>
      <c r="M16" s="21" t="s">
        <v>26</v>
      </c>
      <c r="N16" s="4">
        <v>0.375</v>
      </c>
      <c r="O16" s="19"/>
      <c r="P16" s="19">
        <v>0.5</v>
      </c>
      <c r="Q16" s="19">
        <v>0.5</v>
      </c>
      <c r="R16" s="19">
        <v>0.125</v>
      </c>
      <c r="S16" s="45">
        <v>0.125</v>
      </c>
      <c r="T16" s="45"/>
      <c r="U16" s="45"/>
      <c r="V16" s="45"/>
      <c r="W16" s="22">
        <f>(N16+P16+Q16+R16+S16)/5</f>
        <v>0.32500000000000001</v>
      </c>
    </row>
    <row r="17" spans="1:23" ht="15.6" x14ac:dyDescent="0.3">
      <c r="A17" s="90"/>
      <c r="B17" s="23">
        <v>10</v>
      </c>
      <c r="C17" s="23" t="s">
        <v>27</v>
      </c>
      <c r="D17" s="7">
        <v>5</v>
      </c>
      <c r="E17" s="7">
        <v>5</v>
      </c>
      <c r="F17" s="6">
        <f>'Tuần 11'!N17</f>
        <v>5</v>
      </c>
      <c r="G17" s="6">
        <f>'Tuần 12'!N17</f>
        <v>3</v>
      </c>
      <c r="H17" s="24">
        <f t="shared" si="0"/>
        <v>4.5</v>
      </c>
      <c r="I17" s="24">
        <f t="shared" si="1"/>
        <v>0.25</v>
      </c>
      <c r="J17" s="24">
        <f t="shared" si="2"/>
        <v>4.75</v>
      </c>
      <c r="K17" s="34" t="s">
        <v>76</v>
      </c>
      <c r="M17" s="25" t="s">
        <v>27</v>
      </c>
      <c r="N17" s="6"/>
      <c r="O17" s="23"/>
      <c r="P17" s="23"/>
      <c r="Q17" s="23"/>
      <c r="R17" s="23">
        <v>0.25</v>
      </c>
      <c r="S17" s="46">
        <v>0.25</v>
      </c>
      <c r="T17" s="46"/>
      <c r="U17" s="46"/>
      <c r="V17" s="46"/>
      <c r="W17" s="26">
        <f>(R17+S17)/2</f>
        <v>0.25</v>
      </c>
    </row>
    <row r="18" spans="1:23" ht="15.6" x14ac:dyDescent="0.3">
      <c r="A18" s="90"/>
      <c r="B18" s="23">
        <v>11</v>
      </c>
      <c r="C18" s="23" t="s">
        <v>28</v>
      </c>
      <c r="D18" s="7">
        <v>5</v>
      </c>
      <c r="E18" s="7">
        <v>5</v>
      </c>
      <c r="F18" s="6">
        <f>'Tuần 11'!N18</f>
        <v>5</v>
      </c>
      <c r="G18" s="6">
        <f>'Tuần 12'!N18</f>
        <v>5</v>
      </c>
      <c r="H18" s="24">
        <f t="shared" si="0"/>
        <v>5</v>
      </c>
      <c r="I18" s="24">
        <f t="shared" si="1"/>
        <v>0.33333333333333331</v>
      </c>
      <c r="J18" s="24">
        <f t="shared" si="2"/>
        <v>5.333333333333333</v>
      </c>
      <c r="K18" s="34" t="s">
        <v>76</v>
      </c>
      <c r="M18" s="25" t="s">
        <v>28</v>
      </c>
      <c r="N18" s="6"/>
      <c r="O18" s="23"/>
      <c r="P18" s="23">
        <v>0.375</v>
      </c>
      <c r="Q18" s="23"/>
      <c r="R18" s="23">
        <v>0.125</v>
      </c>
      <c r="S18" s="46">
        <v>0.5</v>
      </c>
      <c r="T18" s="46"/>
      <c r="U18" s="46"/>
      <c r="V18" s="46"/>
      <c r="W18" s="26">
        <f>(P18+R18+S18)/3</f>
        <v>0.33333333333333331</v>
      </c>
    </row>
    <row r="19" spans="1:23" ht="15.6" x14ac:dyDescent="0.3">
      <c r="A19" s="90"/>
      <c r="B19" s="23">
        <v>12</v>
      </c>
      <c r="C19" s="23" t="s">
        <v>29</v>
      </c>
      <c r="D19" s="7">
        <v>5</v>
      </c>
      <c r="E19" s="7">
        <v>4</v>
      </c>
      <c r="F19" s="6">
        <f>'Tuần 11'!N19</f>
        <v>5</v>
      </c>
      <c r="G19" s="6">
        <f>'Tuần 12'!N19</f>
        <v>3</v>
      </c>
      <c r="H19" s="24">
        <f t="shared" si="0"/>
        <v>4.25</v>
      </c>
      <c r="I19" s="24">
        <f t="shared" si="1"/>
        <v>0.20833333333333334</v>
      </c>
      <c r="J19" s="24">
        <f t="shared" si="2"/>
        <v>4.458333333333333</v>
      </c>
      <c r="K19" s="34" t="s">
        <v>77</v>
      </c>
      <c r="M19" s="25" t="s">
        <v>29</v>
      </c>
      <c r="N19" s="6"/>
      <c r="O19" s="23"/>
      <c r="P19" s="23">
        <v>0.375</v>
      </c>
      <c r="Q19" s="23"/>
      <c r="R19" s="23">
        <v>0.125</v>
      </c>
      <c r="S19" s="46">
        <v>0.125</v>
      </c>
      <c r="T19" s="46"/>
      <c r="U19" s="46"/>
      <c r="V19" s="46"/>
      <c r="W19" s="26">
        <f>(P19+R19+S19)/3</f>
        <v>0.20833333333333334</v>
      </c>
    </row>
    <row r="20" spans="1:23" ht="15.6" x14ac:dyDescent="0.3">
      <c r="A20" s="90"/>
      <c r="B20" s="23">
        <v>13</v>
      </c>
      <c r="C20" s="23" t="s">
        <v>30</v>
      </c>
      <c r="D20" s="7">
        <v>5</v>
      </c>
      <c r="E20" s="7">
        <v>5</v>
      </c>
      <c r="F20" s="6">
        <f>'Tuần 11'!N20</f>
        <v>5</v>
      </c>
      <c r="G20" s="6">
        <f>'Tuần 12'!N20</f>
        <v>5</v>
      </c>
      <c r="H20" s="24">
        <f t="shared" si="0"/>
        <v>5</v>
      </c>
      <c r="I20" s="24">
        <f t="shared" si="1"/>
        <v>0.375</v>
      </c>
      <c r="J20" s="24">
        <f t="shared" si="2"/>
        <v>5.375</v>
      </c>
      <c r="K20" s="34" t="s">
        <v>76</v>
      </c>
      <c r="M20" s="25" t="s">
        <v>30</v>
      </c>
      <c r="N20" s="6"/>
      <c r="O20" s="23">
        <v>0.5</v>
      </c>
      <c r="P20" s="23"/>
      <c r="Q20" s="23"/>
      <c r="R20" s="23">
        <v>0.5</v>
      </c>
      <c r="S20" s="46">
        <v>0.125</v>
      </c>
      <c r="T20" s="46"/>
      <c r="U20" s="46"/>
      <c r="V20" s="46"/>
      <c r="W20" s="26">
        <f>(O20+R20+S20)/3</f>
        <v>0.375</v>
      </c>
    </row>
    <row r="21" spans="1:23" ht="15.6" x14ac:dyDescent="0.3">
      <c r="A21" s="90"/>
      <c r="B21" s="23">
        <v>14</v>
      </c>
      <c r="C21" s="23" t="s">
        <v>31</v>
      </c>
      <c r="D21" s="7">
        <v>5</v>
      </c>
      <c r="E21" s="7">
        <v>5</v>
      </c>
      <c r="F21" s="6">
        <f>'Tuần 11'!N21</f>
        <v>5</v>
      </c>
      <c r="G21" s="6">
        <f>'Tuần 12'!N21</f>
        <v>4</v>
      </c>
      <c r="H21" s="24">
        <f t="shared" si="0"/>
        <v>4.75</v>
      </c>
      <c r="I21" s="24">
        <f t="shared" si="1"/>
        <v>0.32500000000000001</v>
      </c>
      <c r="J21" s="24">
        <f t="shared" si="2"/>
        <v>5.0750000000000002</v>
      </c>
      <c r="K21" s="34" t="s">
        <v>76</v>
      </c>
      <c r="M21" s="25" t="s">
        <v>31</v>
      </c>
      <c r="N21" s="6"/>
      <c r="O21" s="23">
        <v>0.375</v>
      </c>
      <c r="P21" s="23">
        <v>0.125</v>
      </c>
      <c r="Q21" s="23">
        <v>0.5</v>
      </c>
      <c r="R21" s="23">
        <v>0.125</v>
      </c>
      <c r="S21" s="46">
        <v>0.5</v>
      </c>
      <c r="T21" s="46"/>
      <c r="U21" s="46"/>
      <c r="V21" s="46"/>
      <c r="W21" s="26">
        <f>(O21+P21+Q21+R21+S21)/5</f>
        <v>0.32500000000000001</v>
      </c>
    </row>
    <row r="22" spans="1:23" ht="15.6" x14ac:dyDescent="0.3">
      <c r="A22" s="90"/>
      <c r="B22" s="23">
        <v>15</v>
      </c>
      <c r="C22" s="23" t="s">
        <v>32</v>
      </c>
      <c r="D22" s="7">
        <v>5</v>
      </c>
      <c r="E22" s="7">
        <v>5</v>
      </c>
      <c r="F22" s="6">
        <f>'Tuần 11'!N22</f>
        <v>5</v>
      </c>
      <c r="G22" s="6">
        <f>'Tuần 12'!N22</f>
        <v>5</v>
      </c>
      <c r="H22" s="24">
        <f t="shared" si="0"/>
        <v>5</v>
      </c>
      <c r="I22" s="24">
        <f t="shared" si="1"/>
        <v>0.25</v>
      </c>
      <c r="J22" s="24">
        <f t="shared" si="2"/>
        <v>5.25</v>
      </c>
      <c r="K22" s="34" t="s">
        <v>76</v>
      </c>
      <c r="M22" s="25" t="s">
        <v>32</v>
      </c>
      <c r="N22" s="6"/>
      <c r="O22" s="23"/>
      <c r="P22" s="23">
        <v>0.375</v>
      </c>
      <c r="Q22" s="23"/>
      <c r="R22" s="23">
        <v>0.125</v>
      </c>
      <c r="S22" s="46">
        <v>0.25</v>
      </c>
      <c r="T22" s="46"/>
      <c r="U22" s="46"/>
      <c r="V22" s="46"/>
      <c r="W22" s="26">
        <f>(P22+R22+S22)/3</f>
        <v>0.25</v>
      </c>
    </row>
    <row r="23" spans="1:23" ht="15.6" x14ac:dyDescent="0.3">
      <c r="A23" s="90"/>
      <c r="B23" s="23">
        <v>16</v>
      </c>
      <c r="C23" s="23" t="s">
        <v>33</v>
      </c>
      <c r="D23" s="7">
        <v>5</v>
      </c>
      <c r="E23" s="7">
        <v>3</v>
      </c>
      <c r="F23" s="6">
        <f>'Tuần 11'!N23</f>
        <v>5</v>
      </c>
      <c r="G23" s="6">
        <f>'Tuần 12'!N23</f>
        <v>3</v>
      </c>
      <c r="H23" s="24">
        <f t="shared" si="0"/>
        <v>4</v>
      </c>
      <c r="I23" s="24">
        <f t="shared" si="1"/>
        <v>0.25</v>
      </c>
      <c r="J23" s="24">
        <f t="shared" si="2"/>
        <v>4.25</v>
      </c>
      <c r="K23" s="34" t="s">
        <v>77</v>
      </c>
      <c r="M23" s="25" t="s">
        <v>33</v>
      </c>
      <c r="N23" s="6"/>
      <c r="O23" s="23"/>
      <c r="P23" s="23">
        <v>0.5</v>
      </c>
      <c r="Q23" s="23"/>
      <c r="R23" s="23">
        <v>0.125</v>
      </c>
      <c r="S23" s="46">
        <v>0.125</v>
      </c>
      <c r="T23" s="46"/>
      <c r="U23" s="46"/>
      <c r="V23" s="46"/>
      <c r="W23" s="26">
        <f>(P23+R23+S23)/3</f>
        <v>0.25</v>
      </c>
    </row>
    <row r="24" spans="1:23" ht="15.6" x14ac:dyDescent="0.3">
      <c r="A24" s="90"/>
      <c r="B24" s="23">
        <v>17</v>
      </c>
      <c r="C24" s="23" t="s">
        <v>34</v>
      </c>
      <c r="D24" s="7">
        <v>4</v>
      </c>
      <c r="E24" s="7">
        <v>5</v>
      </c>
      <c r="F24" s="6">
        <f>'Tuần 11'!N24</f>
        <v>3</v>
      </c>
      <c r="G24" s="6">
        <f>'Tuần 12'!N24</f>
        <v>2</v>
      </c>
      <c r="H24" s="24">
        <f t="shared" si="0"/>
        <v>3.5</v>
      </c>
      <c r="I24" s="24">
        <f t="shared" si="1"/>
        <v>4.1666666666666664E-2</v>
      </c>
      <c r="J24" s="24">
        <f t="shared" si="2"/>
        <v>3.5416666666666665</v>
      </c>
      <c r="K24" s="34" t="s">
        <v>78</v>
      </c>
      <c r="M24" s="25" t="s">
        <v>34</v>
      </c>
      <c r="N24" s="6"/>
      <c r="O24" s="23"/>
      <c r="P24" s="23">
        <v>-0.25</v>
      </c>
      <c r="Q24" s="23"/>
      <c r="R24" s="23">
        <v>0.125</v>
      </c>
      <c r="S24" s="46">
        <v>0.25</v>
      </c>
      <c r="T24" s="46"/>
      <c r="U24" s="46"/>
      <c r="V24" s="46"/>
      <c r="W24" s="26">
        <f>(P24+R24+S24)/3</f>
        <v>4.1666666666666664E-2</v>
      </c>
    </row>
    <row r="25" spans="1:23" ht="15.6" x14ac:dyDescent="0.3">
      <c r="A25" s="90"/>
      <c r="B25" s="23">
        <v>18</v>
      </c>
      <c r="C25" s="23" t="s">
        <v>35</v>
      </c>
      <c r="D25" s="7">
        <v>5</v>
      </c>
      <c r="E25" s="7">
        <v>5</v>
      </c>
      <c r="F25" s="6">
        <f>'Tuần 11'!N25</f>
        <v>5</v>
      </c>
      <c r="G25" s="6">
        <f>'Tuần 12'!N25</f>
        <v>5</v>
      </c>
      <c r="H25" s="24">
        <f t="shared" si="0"/>
        <v>5</v>
      </c>
      <c r="I25" s="24">
        <f t="shared" si="1"/>
        <v>0.25</v>
      </c>
      <c r="J25" s="24">
        <f t="shared" si="2"/>
        <v>5.25</v>
      </c>
      <c r="K25" s="34" t="s">
        <v>76</v>
      </c>
      <c r="M25" s="25" t="s">
        <v>35</v>
      </c>
      <c r="N25" s="6"/>
      <c r="O25" s="23"/>
      <c r="P25" s="23">
        <v>0.125</v>
      </c>
      <c r="Q25" s="23"/>
      <c r="R25" s="23">
        <v>0.5</v>
      </c>
      <c r="S25" s="46"/>
      <c r="T25" s="46">
        <v>0.125</v>
      </c>
      <c r="U25" s="46"/>
      <c r="V25" s="46"/>
      <c r="W25" s="26">
        <f>(P25+R25+T25)/3</f>
        <v>0.25</v>
      </c>
    </row>
    <row r="26" spans="1:23" ht="15.6" x14ac:dyDescent="0.3">
      <c r="A26" s="90"/>
      <c r="B26" s="23">
        <v>19</v>
      </c>
      <c r="C26" s="23" t="s">
        <v>36</v>
      </c>
      <c r="D26" s="7">
        <v>5</v>
      </c>
      <c r="E26" s="7">
        <v>5</v>
      </c>
      <c r="F26" s="6">
        <f>'Tuần 11'!N26</f>
        <v>5</v>
      </c>
      <c r="G26" s="6">
        <f>'Tuần 12'!N26</f>
        <v>5</v>
      </c>
      <c r="H26" s="24">
        <f t="shared" si="0"/>
        <v>5</v>
      </c>
      <c r="I26" s="24">
        <f t="shared" si="1"/>
        <v>0.25</v>
      </c>
      <c r="J26" s="24">
        <f t="shared" si="2"/>
        <v>5.25</v>
      </c>
      <c r="K26" s="34" t="s">
        <v>76</v>
      </c>
      <c r="M26" s="25" t="s">
        <v>36</v>
      </c>
      <c r="N26" s="6"/>
      <c r="O26" s="23"/>
      <c r="P26" s="23">
        <v>0.375</v>
      </c>
      <c r="Q26" s="23"/>
      <c r="R26" s="23">
        <v>0.125</v>
      </c>
      <c r="S26" s="46"/>
      <c r="T26" s="46">
        <v>0.25</v>
      </c>
      <c r="U26" s="46">
        <v>0.25</v>
      </c>
      <c r="V26" s="46"/>
      <c r="W26" s="26">
        <f>(P26+R26+T26+U26)/4</f>
        <v>0.25</v>
      </c>
    </row>
    <row r="27" spans="1:23" ht="15.6" x14ac:dyDescent="0.3">
      <c r="A27" s="90"/>
      <c r="B27" s="23">
        <v>20</v>
      </c>
      <c r="C27" s="23" t="s">
        <v>37</v>
      </c>
      <c r="D27" s="7">
        <v>5</v>
      </c>
      <c r="E27" s="7">
        <v>5</v>
      </c>
      <c r="F27" s="6">
        <f>'Tuần 11'!N27</f>
        <v>4</v>
      </c>
      <c r="G27" s="6">
        <f>'Tuần 12'!N27</f>
        <v>5</v>
      </c>
      <c r="H27" s="24">
        <f t="shared" si="0"/>
        <v>4.75</v>
      </c>
      <c r="I27" s="24">
        <f t="shared" si="1"/>
        <v>-8.3333333333333329E-2</v>
      </c>
      <c r="J27" s="24">
        <f t="shared" si="2"/>
        <v>4.666666666666667</v>
      </c>
      <c r="K27" s="34" t="s">
        <v>76</v>
      </c>
      <c r="M27" s="25" t="s">
        <v>37</v>
      </c>
      <c r="N27" s="6"/>
      <c r="O27" s="23"/>
      <c r="P27" s="23">
        <v>-0.5</v>
      </c>
      <c r="Q27" s="23"/>
      <c r="R27" s="23">
        <v>0.125</v>
      </c>
      <c r="S27" s="46"/>
      <c r="T27" s="46">
        <v>0.125</v>
      </c>
      <c r="U27" s="46"/>
      <c r="V27" s="46"/>
      <c r="W27" s="26">
        <f>(P27+R27+T27)/3</f>
        <v>-8.3333333333333329E-2</v>
      </c>
    </row>
    <row r="28" spans="1:23" ht="15.6" x14ac:dyDescent="0.3">
      <c r="A28" s="90"/>
      <c r="B28" s="23">
        <v>21</v>
      </c>
      <c r="C28" s="23" t="s">
        <v>38</v>
      </c>
      <c r="D28" s="7">
        <v>5</v>
      </c>
      <c r="E28" s="7">
        <v>5</v>
      </c>
      <c r="F28" s="6">
        <f>'Tuần 11'!N28</f>
        <v>5</v>
      </c>
      <c r="G28" s="6">
        <f>'Tuần 12'!N28</f>
        <v>3</v>
      </c>
      <c r="H28" s="24">
        <f t="shared" si="0"/>
        <v>4.5</v>
      </c>
      <c r="I28" s="24">
        <f t="shared" si="1"/>
        <v>0.3125</v>
      </c>
      <c r="J28" s="24">
        <f t="shared" si="2"/>
        <v>4.8125</v>
      </c>
      <c r="K28" s="34" t="s">
        <v>76</v>
      </c>
      <c r="M28" s="25" t="s">
        <v>38</v>
      </c>
      <c r="N28" s="6"/>
      <c r="O28" s="23"/>
      <c r="P28" s="23">
        <v>0.375</v>
      </c>
      <c r="Q28" s="23"/>
      <c r="R28" s="23">
        <v>0.125</v>
      </c>
      <c r="S28" s="46"/>
      <c r="T28" s="46">
        <v>0.375</v>
      </c>
      <c r="U28" s="46">
        <v>0.375</v>
      </c>
      <c r="V28" s="46"/>
      <c r="W28" s="26">
        <f>(P28+R28+T28+U28)/4</f>
        <v>0.3125</v>
      </c>
    </row>
    <row r="29" spans="1:23" ht="15.6" x14ac:dyDescent="0.3">
      <c r="A29" s="90"/>
      <c r="B29" s="23">
        <v>22</v>
      </c>
      <c r="C29" s="23" t="s">
        <v>39</v>
      </c>
      <c r="D29" s="7">
        <v>5</v>
      </c>
      <c r="E29" s="7">
        <v>5</v>
      </c>
      <c r="F29" s="6">
        <f>'Tuần 11'!N29</f>
        <v>5</v>
      </c>
      <c r="G29" s="6">
        <f>'Tuần 12'!N29</f>
        <v>4</v>
      </c>
      <c r="H29" s="24">
        <f t="shared" si="0"/>
        <v>4.75</v>
      </c>
      <c r="I29" s="24">
        <f t="shared" si="1"/>
        <v>0.25</v>
      </c>
      <c r="J29" s="24">
        <f t="shared" si="2"/>
        <v>5</v>
      </c>
      <c r="K29" s="34" t="s">
        <v>76</v>
      </c>
      <c r="M29" s="25" t="s">
        <v>39</v>
      </c>
      <c r="N29" s="6"/>
      <c r="O29" s="23"/>
      <c r="P29" s="23"/>
      <c r="Q29" s="23"/>
      <c r="R29" s="23">
        <v>0.125</v>
      </c>
      <c r="S29" s="46"/>
      <c r="T29" s="46">
        <v>0.125</v>
      </c>
      <c r="U29" s="46">
        <v>0.5</v>
      </c>
      <c r="V29" s="46"/>
      <c r="W29" s="26">
        <f>(R29+T29+U29)/3</f>
        <v>0.25</v>
      </c>
    </row>
    <row r="30" spans="1:23" ht="15.6" x14ac:dyDescent="0.3">
      <c r="A30" s="90"/>
      <c r="B30" s="23">
        <v>23</v>
      </c>
      <c r="C30" s="23" t="s">
        <v>40</v>
      </c>
      <c r="D30" s="7">
        <v>5</v>
      </c>
      <c r="E30" s="7">
        <v>4</v>
      </c>
      <c r="F30" s="6">
        <f>'Tuần 11'!N30</f>
        <v>5</v>
      </c>
      <c r="G30" s="6">
        <f>'Tuần 12'!N30</f>
        <v>5</v>
      </c>
      <c r="H30" s="24">
        <f t="shared" si="0"/>
        <v>4.75</v>
      </c>
      <c r="I30" s="24">
        <f t="shared" si="1"/>
        <v>0.125</v>
      </c>
      <c r="J30" s="24">
        <f t="shared" si="2"/>
        <v>4.875</v>
      </c>
      <c r="K30" s="34" t="s">
        <v>76</v>
      </c>
      <c r="M30" s="25" t="s">
        <v>40</v>
      </c>
      <c r="N30" s="6"/>
      <c r="O30" s="23"/>
      <c r="P30" s="23"/>
      <c r="Q30" s="23"/>
      <c r="R30" s="23">
        <v>0.125</v>
      </c>
      <c r="S30" s="46"/>
      <c r="T30" s="46">
        <v>0.125</v>
      </c>
      <c r="U30" s="46"/>
      <c r="V30" s="46"/>
      <c r="W30" s="26">
        <f>(R30+T30)/2</f>
        <v>0.125</v>
      </c>
    </row>
    <row r="31" spans="1:23" ht="15.6" x14ac:dyDescent="0.3">
      <c r="A31" s="90"/>
      <c r="B31" s="23">
        <v>24</v>
      </c>
      <c r="C31" s="23" t="s">
        <v>41</v>
      </c>
      <c r="D31" s="7">
        <v>3</v>
      </c>
      <c r="E31" s="7">
        <v>4</v>
      </c>
      <c r="F31" s="6">
        <f>'Tuần 11'!N31</f>
        <v>5</v>
      </c>
      <c r="G31" s="6">
        <f>'Tuần 12'!N31</f>
        <v>3</v>
      </c>
      <c r="H31" s="24">
        <f t="shared" si="0"/>
        <v>3.75</v>
      </c>
      <c r="I31" s="24">
        <f t="shared" si="1"/>
        <v>0.34375</v>
      </c>
      <c r="J31" s="24">
        <f t="shared" si="2"/>
        <v>4.09375</v>
      </c>
      <c r="K31" s="34" t="s">
        <v>77</v>
      </c>
      <c r="M31" s="25" t="s">
        <v>41</v>
      </c>
      <c r="N31" s="6"/>
      <c r="O31" s="23"/>
      <c r="P31" s="23">
        <v>0.125</v>
      </c>
      <c r="Q31" s="23">
        <v>0.5</v>
      </c>
      <c r="R31" s="23">
        <v>0.25</v>
      </c>
      <c r="S31" s="46"/>
      <c r="T31" s="46"/>
      <c r="U31" s="46">
        <v>0.5</v>
      </c>
      <c r="V31" s="46"/>
      <c r="W31" s="26">
        <f>(P31+Q31+R31+U31)/4</f>
        <v>0.34375</v>
      </c>
    </row>
    <row r="32" spans="1:23" ht="15.6" x14ac:dyDescent="0.3">
      <c r="A32" s="90"/>
      <c r="B32" s="23">
        <v>25</v>
      </c>
      <c r="C32" s="23" t="s">
        <v>42</v>
      </c>
      <c r="D32" s="7">
        <v>4</v>
      </c>
      <c r="E32" s="7">
        <v>4</v>
      </c>
      <c r="F32" s="6">
        <f>'Tuần 11'!N32</f>
        <v>5</v>
      </c>
      <c r="G32" s="6">
        <f>'Tuần 12'!N32</f>
        <v>2</v>
      </c>
      <c r="H32" s="24">
        <f t="shared" si="0"/>
        <v>3.75</v>
      </c>
      <c r="I32" s="24">
        <f t="shared" si="1"/>
        <v>0.1875</v>
      </c>
      <c r="J32" s="24">
        <f t="shared" si="2"/>
        <v>3.9375</v>
      </c>
      <c r="K32" s="34" t="s">
        <v>78</v>
      </c>
      <c r="M32" s="25" t="s">
        <v>42</v>
      </c>
      <c r="N32" s="6"/>
      <c r="O32" s="23"/>
      <c r="P32" s="23">
        <v>0.25</v>
      </c>
      <c r="Q32" s="23"/>
      <c r="R32" s="23">
        <v>0.125</v>
      </c>
      <c r="S32" s="46"/>
      <c r="T32" s="46"/>
      <c r="U32" s="46"/>
      <c r="V32" s="46"/>
      <c r="W32" s="26">
        <f>(P32+R32)/2</f>
        <v>0.1875</v>
      </c>
    </row>
    <row r="33" spans="1:23" ht="15.6" x14ac:dyDescent="0.3">
      <c r="A33" s="90"/>
      <c r="B33" s="23">
        <v>26</v>
      </c>
      <c r="C33" s="23" t="s">
        <v>43</v>
      </c>
      <c r="D33" s="7">
        <v>5</v>
      </c>
      <c r="E33" s="7">
        <v>5</v>
      </c>
      <c r="F33" s="6">
        <f>'Tuần 11'!N33</f>
        <v>5</v>
      </c>
      <c r="G33" s="6">
        <f>'Tuần 12'!N33</f>
        <v>3</v>
      </c>
      <c r="H33" s="24">
        <f t="shared" si="0"/>
        <v>4.5</v>
      </c>
      <c r="I33" s="24">
        <f t="shared" si="1"/>
        <v>0.41666666666666669</v>
      </c>
      <c r="J33" s="24">
        <f t="shared" si="2"/>
        <v>4.916666666666667</v>
      </c>
      <c r="K33" s="34" t="s">
        <v>76</v>
      </c>
      <c r="M33" s="25" t="s">
        <v>43</v>
      </c>
      <c r="N33" s="6"/>
      <c r="O33" s="23"/>
      <c r="P33" s="23">
        <v>0.375</v>
      </c>
      <c r="Q33" s="23">
        <v>0.5</v>
      </c>
      <c r="R33" s="23"/>
      <c r="S33" s="46"/>
      <c r="T33" s="46"/>
      <c r="U33" s="46">
        <v>0.375</v>
      </c>
      <c r="V33" s="46"/>
      <c r="W33" s="26">
        <f>(P33+Q33+U33)/3</f>
        <v>0.41666666666666669</v>
      </c>
    </row>
    <row r="34" spans="1:23" ht="16.2" thickBot="1" x14ac:dyDescent="0.35">
      <c r="A34" s="91"/>
      <c r="B34" s="30">
        <v>27</v>
      </c>
      <c r="C34" s="30" t="s">
        <v>44</v>
      </c>
      <c r="D34" s="11">
        <v>3</v>
      </c>
      <c r="E34" s="11">
        <v>4</v>
      </c>
      <c r="F34" s="10">
        <f>'Tuần 11'!N34</f>
        <v>5</v>
      </c>
      <c r="G34" s="10">
        <f>'Tuần 12'!N34</f>
        <v>1</v>
      </c>
      <c r="H34" s="32">
        <f t="shared" si="0"/>
        <v>3.25</v>
      </c>
      <c r="I34" s="32">
        <f t="shared" si="1"/>
        <v>0.125</v>
      </c>
      <c r="J34" s="32">
        <f t="shared" si="2"/>
        <v>3.375</v>
      </c>
      <c r="K34" s="35" t="s">
        <v>78</v>
      </c>
      <c r="M34" s="29" t="s">
        <v>44</v>
      </c>
      <c r="N34" s="10"/>
      <c r="O34" s="30"/>
      <c r="P34" s="30"/>
      <c r="Q34" s="30"/>
      <c r="R34" s="30">
        <v>0.125</v>
      </c>
      <c r="S34" s="48"/>
      <c r="T34" s="48"/>
      <c r="U34" s="48"/>
      <c r="V34" s="48"/>
      <c r="W34" s="31">
        <f>(R34)/1</f>
        <v>0.125</v>
      </c>
    </row>
    <row r="35" spans="1:23" ht="15.6" x14ac:dyDescent="0.3">
      <c r="A35" s="17"/>
      <c r="B35" s="17"/>
      <c r="C35" s="15"/>
      <c r="D35" s="15"/>
      <c r="E35" s="15"/>
      <c r="F35" s="15"/>
      <c r="G35" s="15"/>
      <c r="H35" s="15"/>
      <c r="I35" s="15"/>
      <c r="J35" s="15"/>
      <c r="K35" s="15"/>
    </row>
    <row r="36" spans="1:23" x14ac:dyDescent="0.3">
      <c r="A36" s="12" t="s">
        <v>79</v>
      </c>
      <c r="B36" s="65"/>
      <c r="C36" s="65"/>
      <c r="D36" s="92" t="s">
        <v>46</v>
      </c>
      <c r="E36" s="92"/>
      <c r="F36" s="92"/>
      <c r="G36" s="92"/>
      <c r="H36" s="93" t="s">
        <v>47</v>
      </c>
      <c r="I36" s="93"/>
      <c r="J36" s="93"/>
      <c r="K36" s="93"/>
    </row>
    <row r="37" spans="1:23" x14ac:dyDescent="0.3">
      <c r="A37" s="12" t="s">
        <v>92</v>
      </c>
      <c r="B37" s="65"/>
      <c r="C37" s="65"/>
      <c r="D37" s="66" t="s">
        <v>66</v>
      </c>
      <c r="E37" s="66"/>
      <c r="F37" s="66"/>
      <c r="G37" s="66"/>
      <c r="H37" s="1"/>
      <c r="I37" s="1"/>
      <c r="J37" s="1"/>
      <c r="K37" s="1"/>
    </row>
    <row r="38" spans="1:23" x14ac:dyDescent="0.3">
      <c r="A38" s="12" t="s">
        <v>91</v>
      </c>
      <c r="B38" s="13"/>
      <c r="C38" s="13"/>
      <c r="D38" s="66"/>
      <c r="E38" s="66"/>
      <c r="F38" s="66"/>
      <c r="G38" s="66"/>
      <c r="H38" s="1"/>
      <c r="I38" s="1"/>
      <c r="J38" s="1"/>
      <c r="K38" s="1"/>
    </row>
    <row r="39" spans="1:23" x14ac:dyDescent="0.3">
      <c r="A39" s="12" t="s">
        <v>68</v>
      </c>
      <c r="B39" s="13"/>
      <c r="C39" s="13"/>
      <c r="D39" s="66"/>
      <c r="E39" s="66"/>
      <c r="F39" s="66"/>
      <c r="G39" s="66"/>
      <c r="H39" s="1"/>
      <c r="I39" s="1"/>
      <c r="J39" s="1"/>
      <c r="K39" s="1"/>
    </row>
    <row r="40" spans="1:23" x14ac:dyDescent="0.3">
      <c r="A40" s="12" t="s">
        <v>52</v>
      </c>
      <c r="B40" s="13"/>
      <c r="C40" s="13"/>
      <c r="D40" s="66"/>
      <c r="E40" s="66"/>
      <c r="F40" s="66"/>
      <c r="G40" s="66"/>
      <c r="H40" s="1"/>
      <c r="I40" s="1"/>
      <c r="J40" s="1"/>
      <c r="K40" s="1"/>
    </row>
    <row r="41" spans="1:23" x14ac:dyDescent="0.3">
      <c r="A41" s="12" t="s">
        <v>53</v>
      </c>
      <c r="B41" s="14"/>
      <c r="C41" s="14"/>
      <c r="D41" s="66"/>
      <c r="E41" s="66"/>
      <c r="F41" s="66"/>
      <c r="G41" s="66"/>
      <c r="H41" s="52" t="s">
        <v>54</v>
      </c>
      <c r="I41" s="52"/>
      <c r="J41" s="52"/>
      <c r="K41" s="52"/>
    </row>
  </sheetData>
  <mergeCells count="34">
    <mergeCell ref="A8:A15"/>
    <mergeCell ref="A16:A34"/>
    <mergeCell ref="B36:C36"/>
    <mergeCell ref="D36:G36"/>
    <mergeCell ref="H36:K36"/>
    <mergeCell ref="W6:W7"/>
    <mergeCell ref="R6:R7"/>
    <mergeCell ref="G6:G7"/>
    <mergeCell ref="H6:H7"/>
    <mergeCell ref="B37:C37"/>
    <mergeCell ref="D37:G41"/>
    <mergeCell ref="H41:K41"/>
    <mergeCell ref="Q6:Q7"/>
    <mergeCell ref="I6:I7"/>
    <mergeCell ref="J6:J7"/>
    <mergeCell ref="K6:K7"/>
    <mergeCell ref="P6:P7"/>
    <mergeCell ref="V6:V7"/>
    <mergeCell ref="M6:M7"/>
    <mergeCell ref="N6:N7"/>
    <mergeCell ref="O6:O7"/>
    <mergeCell ref="U6:U7"/>
    <mergeCell ref="T6:T7"/>
    <mergeCell ref="S6:S7"/>
    <mergeCell ref="A1:D1"/>
    <mergeCell ref="A2:D2"/>
    <mergeCell ref="A4:K4"/>
    <mergeCell ref="A6:A7"/>
    <mergeCell ref="B6:B7"/>
    <mergeCell ref="C6:C7"/>
    <mergeCell ref="D6:D7"/>
    <mergeCell ref="E6:E7"/>
    <mergeCell ref="F6:F7"/>
    <mergeCell ref="M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Tuần 09</vt:lpstr>
      <vt:lpstr>Tuần 10</vt:lpstr>
      <vt:lpstr>Tuần 11</vt:lpstr>
      <vt:lpstr>Tuần 12</vt:lpstr>
      <vt:lpstr>TK THÁNG 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2022-10-31T07:12:59Z</dcterms:created>
  <dcterms:modified xsi:type="dcterms:W3CDTF">2022-12-06T04:44:45Z</dcterms:modified>
</cp:coreProperties>
</file>